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ZAKERTOI_PROJEKTEK\#2_REGESZETI_TALAJTAN\#2023\23_012_HUN_REN_FLOTT\#VATYON_\"/>
    </mc:Choice>
  </mc:AlternateContent>
  <xr:revisionPtr revIDLastSave="1" documentId="13_ncr:1_{E6425149-5281-4F8B-B208-CC35EA9928C1}" xr6:coauthVersionLast="47" xr6:coauthVersionMax="47" xr10:uidLastSave="{6EE121DB-8F6F-40B9-B066-218BDBD6D0A1}"/>
  <bookViews>
    <workbookView xWindow="38280" yWindow="-120" windowWidth="29040" windowHeight="15840" tabRatio="795" xr2:uid="{00000000-000D-0000-FFFF-FFFF00000000}"/>
  </bookViews>
  <sheets>
    <sheet name="alapadatok" sheetId="14" r:id="rId1"/>
    <sheet name="mag koncentráció" sheetId="12" r:id="rId2"/>
    <sheet name="okocsoport_kod" sheetId="10" r:id="rId3"/>
    <sheet name="floraelem_kod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4" l="1"/>
  <c r="I21" i="14" l="1"/>
  <c r="I26" i="14"/>
  <c r="I8" i="14" l="1"/>
  <c r="I9" i="14"/>
  <c r="I10" i="14"/>
  <c r="I11" i="14"/>
  <c r="B13" i="12"/>
  <c r="K41" i="14"/>
  <c r="L41" i="14"/>
  <c r="M41" i="14"/>
  <c r="N41" i="14"/>
  <c r="O41" i="14"/>
  <c r="P41" i="14"/>
  <c r="Q41" i="14"/>
  <c r="R41" i="14"/>
  <c r="S41" i="14"/>
  <c r="J41" i="14"/>
  <c r="I36" i="14"/>
  <c r="I37" i="14"/>
  <c r="I38" i="14"/>
  <c r="I39" i="14"/>
  <c r="I40" i="14"/>
  <c r="I35" i="14"/>
  <c r="I22" i="14"/>
  <c r="I23" i="14"/>
  <c r="I24" i="14"/>
  <c r="I25" i="14"/>
  <c r="I28" i="14"/>
  <c r="I29" i="14"/>
  <c r="I30" i="14"/>
  <c r="I31" i="14"/>
  <c r="I20" i="14"/>
  <c r="I16" i="14"/>
  <c r="I18" i="14" s="1"/>
  <c r="I7" i="14"/>
  <c r="K32" i="14"/>
  <c r="L32" i="14"/>
  <c r="M32" i="14"/>
  <c r="N32" i="14"/>
  <c r="O32" i="14"/>
  <c r="P32" i="14"/>
  <c r="Q32" i="14"/>
  <c r="R32" i="14"/>
  <c r="S32" i="14"/>
  <c r="J32" i="14"/>
  <c r="K17" i="14"/>
  <c r="L17" i="14"/>
  <c r="M17" i="14"/>
  <c r="N17" i="14"/>
  <c r="O17" i="14"/>
  <c r="P17" i="14"/>
  <c r="Q17" i="14"/>
  <c r="R17" i="14"/>
  <c r="S17" i="14"/>
  <c r="J17" i="14"/>
  <c r="K12" i="14"/>
  <c r="L12" i="14"/>
  <c r="M12" i="14"/>
  <c r="N12" i="14"/>
  <c r="O12" i="14"/>
  <c r="P12" i="14"/>
  <c r="Q12" i="14"/>
  <c r="R12" i="14"/>
  <c r="R58" i="14" s="1"/>
  <c r="D10" i="12" s="1"/>
  <c r="E10" i="12" s="1"/>
  <c r="S12" i="14"/>
  <c r="J12" i="14"/>
  <c r="N58" i="14" l="1"/>
  <c r="D6" i="12" s="1"/>
  <c r="E6" i="12" s="1"/>
  <c r="Q58" i="14"/>
  <c r="D9" i="12" s="1"/>
  <c r="E9" i="12" s="1"/>
  <c r="J58" i="14"/>
  <c r="D2" i="12" s="1"/>
  <c r="E2" i="12" s="1"/>
  <c r="P58" i="14"/>
  <c r="D8" i="12" s="1"/>
  <c r="E8" i="12" s="1"/>
  <c r="L58" i="14"/>
  <c r="D4" i="12" s="1"/>
  <c r="E4" i="12" s="1"/>
  <c r="I13" i="14"/>
  <c r="M58" i="14"/>
  <c r="D5" i="12" s="1"/>
  <c r="E5" i="12" s="1"/>
  <c r="S58" i="14"/>
  <c r="D11" i="12" s="1"/>
  <c r="E11" i="12" s="1"/>
  <c r="O58" i="14"/>
  <c r="D7" i="12" s="1"/>
  <c r="E7" i="12" s="1"/>
  <c r="K58" i="14"/>
  <c r="D3" i="12" s="1"/>
  <c r="E3" i="12" s="1"/>
  <c r="I42" i="14"/>
  <c r="I32" i="14"/>
  <c r="I41" i="14"/>
  <c r="I33" i="14"/>
  <c r="I17" i="14"/>
  <c r="I12" i="14"/>
  <c r="I59" i="14" l="1"/>
  <c r="I58" i="14"/>
</calcChain>
</file>

<file path=xl/sharedStrings.xml><?xml version="1.0" encoding="utf-8"?>
<sst xmlns="http://schemas.openxmlformats.org/spreadsheetml/2006/main" count="410" uniqueCount="227">
  <si>
    <t>Mintaszám</t>
  </si>
  <si>
    <t>V1</t>
  </si>
  <si>
    <t>V3</t>
  </si>
  <si>
    <t>V4</t>
  </si>
  <si>
    <t>V5</t>
  </si>
  <si>
    <t>V6</t>
  </si>
  <si>
    <t>V7</t>
  </si>
  <si>
    <t>V8</t>
  </si>
  <si>
    <t>V9/1</t>
  </si>
  <si>
    <t>V9/2</t>
  </si>
  <si>
    <t>V10</t>
  </si>
  <si>
    <t>Mintavételi mélység [cm]</t>
  </si>
  <si>
    <t>50-130</t>
  </si>
  <si>
    <t>50-90</t>
  </si>
  <si>
    <t>40-120</t>
  </si>
  <si>
    <t>40-75</t>
  </si>
  <si>
    <t>50-160</t>
  </si>
  <si>
    <t>50-80</t>
  </si>
  <si>
    <t>50-75</t>
  </si>
  <si>
    <t>50-100</t>
  </si>
  <si>
    <t>100-160</t>
  </si>
  <si>
    <t>40-90</t>
  </si>
  <si>
    <t>Latin név</t>
  </si>
  <si>
    <t>Magyar név</t>
  </si>
  <si>
    <t>Család</t>
  </si>
  <si>
    <t>Maradványtípus</t>
  </si>
  <si>
    <t>Megtartás</t>
  </si>
  <si>
    <r>
      <t>Ökocsoport (</t>
    </r>
    <r>
      <rPr>
        <sz val="8"/>
        <color rgb="FF0070C0"/>
        <rFont val="Calibri Light"/>
        <family val="2"/>
        <charset val="238"/>
      </rPr>
      <t>Jacomet et al. 1989</t>
    </r>
    <r>
      <rPr>
        <sz val="8"/>
        <color theme="1"/>
        <rFont val="Calibri Light"/>
        <family val="2"/>
        <charset val="238"/>
      </rPr>
      <t>)</t>
    </r>
  </si>
  <si>
    <r>
      <t>Flóraelem (</t>
    </r>
    <r>
      <rPr>
        <sz val="8"/>
        <color theme="4"/>
        <rFont val="Calibri Light"/>
        <family val="2"/>
        <charset val="238"/>
      </rPr>
      <t>Simon 2000</t>
    </r>
    <r>
      <rPr>
        <sz val="8"/>
        <color theme="1"/>
        <rFont val="Calibri Light"/>
        <family val="2"/>
        <charset val="238"/>
      </rPr>
      <t>)</t>
    </r>
  </si>
  <si>
    <t>Szumma</t>
  </si>
  <si>
    <t>A. Termesztett lágyszárú fajok</t>
  </si>
  <si>
    <t>AA. Gabonák</t>
  </si>
  <si>
    <r>
      <t>szemterméstöredék (</t>
    </r>
    <r>
      <rPr>
        <i/>
        <sz val="8"/>
        <color theme="1"/>
        <rFont val="Calibri Light"/>
        <family val="2"/>
        <charset val="238"/>
      </rPr>
      <t>cerealia fragmentum</t>
    </r>
    <r>
      <rPr>
        <sz val="8"/>
        <color theme="1"/>
        <rFont val="Calibri Light"/>
        <family val="2"/>
        <charset val="238"/>
      </rPr>
      <t>)</t>
    </r>
  </si>
  <si>
    <t>-</t>
  </si>
  <si>
    <t>szemterméstöredék</t>
  </si>
  <si>
    <t>szenült</t>
  </si>
  <si>
    <t>9.1.</t>
  </si>
  <si>
    <r>
      <t>Panicum miliaceum</t>
    </r>
    <r>
      <rPr>
        <sz val="8"/>
        <color rgb="FF000000"/>
        <rFont val="Calibri Light"/>
        <family val="2"/>
        <charset val="238"/>
      </rPr>
      <t xml:space="preserve"> L.</t>
    </r>
  </si>
  <si>
    <t>köles</t>
  </si>
  <si>
    <t>Poaceae</t>
  </si>
  <si>
    <t>szemtermés</t>
  </si>
  <si>
    <r>
      <t xml:space="preserve">Secale cereale </t>
    </r>
    <r>
      <rPr>
        <sz val="8"/>
        <color rgb="FF000000"/>
        <rFont val="Calibri Light"/>
        <family val="2"/>
        <charset val="238"/>
      </rPr>
      <t>L.</t>
    </r>
  </si>
  <si>
    <t>rozs</t>
  </si>
  <si>
    <r>
      <t>Triticum aestivum  L. ssp. spelta</t>
    </r>
    <r>
      <rPr>
        <sz val="8"/>
        <color rgb="FF000000"/>
        <rFont val="Calibri Light"/>
        <family val="2"/>
        <charset val="238"/>
      </rPr>
      <t xml:space="preserve"> L. (Thell.)</t>
    </r>
  </si>
  <si>
    <t>tönköly</t>
  </si>
  <si>
    <r>
      <rPr>
        <i/>
        <sz val="8"/>
        <color rgb="FF000000"/>
        <rFont val="Calibri Light"/>
      </rPr>
      <t>Triticum aestivum/durum</t>
    </r>
    <r>
      <rPr>
        <sz val="8"/>
        <color rgb="FF000000"/>
        <rFont val="Calibri Light"/>
      </rPr>
      <t xml:space="preserve"> L.</t>
    </r>
  </si>
  <si>
    <t>(közönséges) búza</t>
  </si>
  <si>
    <t>Részösszeg</t>
  </si>
  <si>
    <t>Taxonszám</t>
  </si>
  <si>
    <t>AB. Hüvelyesek</t>
  </si>
  <si>
    <r>
      <t xml:space="preserve">cf. </t>
    </r>
    <r>
      <rPr>
        <i/>
        <sz val="8"/>
        <color rgb="FF000000"/>
        <rFont val="Calibri Light"/>
        <family val="2"/>
        <charset val="238"/>
      </rPr>
      <t>Pisum sativum</t>
    </r>
    <r>
      <rPr>
        <sz val="8"/>
        <color rgb="FF000000"/>
        <rFont val="Calibri Light"/>
        <family val="2"/>
        <charset val="238"/>
      </rPr>
      <t xml:space="preserve"> (L.)</t>
    </r>
  </si>
  <si>
    <t>mezei borsó</t>
  </si>
  <si>
    <t>mag</t>
  </si>
  <si>
    <t>C. Szántóföldi gyomok és ruderáliák</t>
  </si>
  <si>
    <r>
      <t>Bromus</t>
    </r>
    <r>
      <rPr>
        <sz val="8"/>
        <color rgb="FF000000"/>
        <rFont val="Calibri Light"/>
        <family val="2"/>
        <charset val="238"/>
      </rPr>
      <t xml:space="preserve"> sp.</t>
    </r>
  </si>
  <si>
    <t>rozsnok faj</t>
  </si>
  <si>
    <t>10.2./9.2./9.3.</t>
  </si>
  <si>
    <r>
      <t xml:space="preserve">Brassica </t>
    </r>
    <r>
      <rPr>
        <sz val="8"/>
        <color rgb="FF000000"/>
        <rFont val="Calibri Light"/>
        <family val="2"/>
        <charset val="238"/>
      </rPr>
      <t>sp.</t>
    </r>
  </si>
  <si>
    <t>káposzta faj</t>
  </si>
  <si>
    <t>Brassicaceae</t>
  </si>
  <si>
    <r>
      <t>Chenopodium album</t>
    </r>
    <r>
      <rPr>
        <sz val="8"/>
        <color rgb="FF000000"/>
        <rFont val="Calibri Light"/>
        <family val="2"/>
        <charset val="238"/>
      </rPr>
      <t xml:space="preserve"> L.</t>
    </r>
  </si>
  <si>
    <t>fehér libatop</t>
  </si>
  <si>
    <t>Chenopodiaceae</t>
  </si>
  <si>
    <t>makk</t>
  </si>
  <si>
    <t>szenült /recens</t>
  </si>
  <si>
    <t>KOZM</t>
  </si>
  <si>
    <r>
      <t>Chenopodium hybridum</t>
    </r>
    <r>
      <rPr>
        <sz val="8"/>
        <color rgb="FF000000"/>
        <rFont val="Calibri Light"/>
        <family val="2"/>
        <charset val="238"/>
      </rPr>
      <t xml:space="preserve"> L.</t>
    </r>
  </si>
  <si>
    <t>pokolvar libatop</t>
  </si>
  <si>
    <t>EUÁ(-(MED)</t>
  </si>
  <si>
    <t>Echinocloa cruss-galli L.</t>
  </si>
  <si>
    <t>kakaslábfű</t>
  </si>
  <si>
    <r>
      <t xml:space="preserve">Galium </t>
    </r>
    <r>
      <rPr>
        <sz val="8"/>
        <color theme="1"/>
        <rFont val="Calibri Light"/>
        <family val="2"/>
        <charset val="238"/>
      </rPr>
      <t>cf.</t>
    </r>
    <r>
      <rPr>
        <i/>
        <sz val="8"/>
        <color theme="1"/>
        <rFont val="Calibri Light"/>
        <family val="2"/>
        <charset val="238"/>
      </rPr>
      <t xml:space="preserve"> spurium</t>
    </r>
  </si>
  <si>
    <t>gyanús galaj</t>
  </si>
  <si>
    <t>Rubiaceae</t>
  </si>
  <si>
    <t>félkaszat</t>
  </si>
  <si>
    <t>7.2./9.3./10.2.</t>
  </si>
  <si>
    <t>CIRK-MED</t>
  </si>
  <si>
    <r>
      <t xml:space="preserve">Malva sylvestris </t>
    </r>
    <r>
      <rPr>
        <sz val="8"/>
        <color theme="1"/>
        <rFont val="Calibri Light"/>
        <family val="2"/>
        <charset val="238"/>
      </rPr>
      <t>L.</t>
    </r>
  </si>
  <si>
    <t>erdei mályva</t>
  </si>
  <si>
    <t>Malvaceae</t>
  </si>
  <si>
    <t>10.3./9.2.</t>
  </si>
  <si>
    <r>
      <t xml:space="preserve">Setaria viridis </t>
    </r>
    <r>
      <rPr>
        <sz val="8"/>
        <color theme="1"/>
        <rFont val="Calibri Light"/>
        <family val="2"/>
        <charset val="238"/>
      </rPr>
      <t xml:space="preserve">(L.) PB. </t>
    </r>
    <r>
      <rPr>
        <i/>
        <sz val="8"/>
        <color theme="1"/>
        <rFont val="Calibri Light"/>
        <family val="2"/>
        <charset val="238"/>
      </rPr>
      <t xml:space="preserve">/ verticillata </t>
    </r>
    <r>
      <rPr>
        <sz val="8"/>
        <color theme="1"/>
        <rFont val="Calibri Light"/>
        <family val="2"/>
        <charset val="238"/>
      </rPr>
      <t>(L.) R. et Sch.</t>
    </r>
  </si>
  <si>
    <t>zöld/ragadós muhar</t>
  </si>
  <si>
    <t>9.2./9.3.</t>
  </si>
  <si>
    <r>
      <t>Stellaria media</t>
    </r>
    <r>
      <rPr>
        <sz val="8"/>
        <color rgb="FF000000"/>
        <rFont val="Calibri Light"/>
        <family val="2"/>
        <charset val="238"/>
      </rPr>
      <t xml:space="preserve"> L.</t>
    </r>
  </si>
  <si>
    <t>közönséges tyúkhúr</t>
  </si>
  <si>
    <t>Caryophyllaceae</t>
  </si>
  <si>
    <r>
      <t>Stachys annua</t>
    </r>
    <r>
      <rPr>
        <sz val="8"/>
        <color rgb="FF000000"/>
        <rFont val="Calibri Light"/>
        <family val="2"/>
        <charset val="238"/>
      </rPr>
      <t xml:space="preserve"> L.</t>
    </r>
  </si>
  <si>
    <t>tarló tisztesfű</t>
  </si>
  <si>
    <t>Lamiaceae</t>
  </si>
  <si>
    <t>makkocska</t>
  </si>
  <si>
    <t>8.1./9.2./9.3.</t>
  </si>
  <si>
    <t>SZMED-EU</t>
  </si>
  <si>
    <r>
      <t>Vicia tetrasperma</t>
    </r>
    <r>
      <rPr>
        <sz val="8"/>
        <color rgb="FF000000"/>
        <rFont val="Calibri Light"/>
        <family val="2"/>
        <charset val="238"/>
      </rPr>
      <t xml:space="preserve"> L. Schreb.</t>
    </r>
  </si>
  <si>
    <t>négymagvú bükköny</t>
  </si>
  <si>
    <t>Fabaceae</t>
  </si>
  <si>
    <t>magtöredék</t>
  </si>
  <si>
    <t>EUÁ-MED</t>
  </si>
  <si>
    <r>
      <rPr>
        <i/>
        <sz val="8"/>
        <color theme="1"/>
        <rFont val="Calibri Light"/>
        <family val="2"/>
        <charset val="238"/>
      </rPr>
      <t>Vicia</t>
    </r>
    <r>
      <rPr>
        <sz val="8"/>
        <color theme="1"/>
        <rFont val="Calibri Light"/>
        <family val="2"/>
        <charset val="238"/>
      </rPr>
      <t xml:space="preserve"> sp. (törött, 2mm)</t>
    </r>
  </si>
  <si>
    <t>bükkönyfaj</t>
  </si>
  <si>
    <t>F. Nem besorolható növénymaradványok</t>
  </si>
  <si>
    <r>
      <t>indet. (</t>
    </r>
    <r>
      <rPr>
        <i/>
        <sz val="8"/>
        <color theme="1"/>
        <rFont val="Calibri Light"/>
        <family val="2"/>
        <charset val="238"/>
      </rPr>
      <t>Solanum</t>
    </r>
    <r>
      <rPr>
        <sz val="8"/>
        <color theme="1"/>
        <rFont val="Calibri Light"/>
        <family val="2"/>
        <charset val="238"/>
      </rPr>
      <t>?)</t>
    </r>
  </si>
  <si>
    <t>indet. (puffadt köles?)</t>
  </si>
  <si>
    <r>
      <t xml:space="preserve">indet (cf. </t>
    </r>
    <r>
      <rPr>
        <i/>
        <sz val="8"/>
        <color theme="1"/>
        <rFont val="Calibri Light"/>
        <family val="2"/>
        <charset val="238"/>
      </rPr>
      <t>Fabacea</t>
    </r>
    <r>
      <rPr>
        <sz val="8"/>
        <color theme="1"/>
        <rFont val="Calibri Light"/>
        <family val="2"/>
        <charset val="238"/>
      </rPr>
      <t>)</t>
    </r>
  </si>
  <si>
    <t>cf. Triticoid szemtermés</t>
  </si>
  <si>
    <r>
      <t xml:space="preserve">Fabaceae indet (félbetört cf. </t>
    </r>
    <r>
      <rPr>
        <i/>
        <sz val="8"/>
        <color rgb="FF000000"/>
        <rFont val="Calibri Light"/>
        <family val="2"/>
        <charset val="238"/>
      </rPr>
      <t>Vicia</t>
    </r>
    <r>
      <rPr>
        <sz val="8"/>
        <color rgb="FF000000"/>
        <rFont val="Calibri Light"/>
        <family val="2"/>
        <charset val="238"/>
      </rPr>
      <t xml:space="preserve"> sp.)</t>
    </r>
  </si>
  <si>
    <t>Poaceae indet. (sérült)</t>
  </si>
  <si>
    <t>G. Egyéb megfigyelt maradványok</t>
  </si>
  <si>
    <t>paticstöredék</t>
  </si>
  <si>
    <t>XXXXX</t>
  </si>
  <si>
    <t>XXXX</t>
  </si>
  <si>
    <t>XX</t>
  </si>
  <si>
    <t>XXX</t>
  </si>
  <si>
    <t>X</t>
  </si>
  <si>
    <t>kerámiatöredék</t>
  </si>
  <si>
    <t>pikkely</t>
  </si>
  <si>
    <t>XX (4 db)</t>
  </si>
  <si>
    <t>XXXXX (36 db)</t>
  </si>
  <si>
    <t>XXXXX (13 db)</t>
  </si>
  <si>
    <t>csonttöredék</t>
  </si>
  <si>
    <t>X (2 db)</t>
  </si>
  <si>
    <t>X (1db)</t>
  </si>
  <si>
    <t>XX (3 db)</t>
  </si>
  <si>
    <t>kalcinálódott csont</t>
  </si>
  <si>
    <t>X (1 db)</t>
  </si>
  <si>
    <t>1 db</t>
  </si>
  <si>
    <t>égett csont</t>
  </si>
  <si>
    <t>üvegsalak</t>
  </si>
  <si>
    <t>XXXXX (25 db)</t>
  </si>
  <si>
    <t>üveg</t>
  </si>
  <si>
    <t>faszén (&lt;2mm)</t>
  </si>
  <si>
    <t>ételmaradvány (&lt;2 mm)</t>
  </si>
  <si>
    <t>gyöngy</t>
  </si>
  <si>
    <t>Növény- és ételmaradvány összesen</t>
  </si>
  <si>
    <t>Taxonszám összesen</t>
  </si>
  <si>
    <t>Megjegyzés:</t>
  </si>
  <si>
    <t>X: nagyon kevés</t>
  </si>
  <si>
    <t>XX: kevés</t>
  </si>
  <si>
    <t>XXX: átlagos mennyiség</t>
  </si>
  <si>
    <t>XXXX: sok</t>
  </si>
  <si>
    <t>XXXXX: nagyon sok</t>
  </si>
  <si>
    <t>Mintakód</t>
  </si>
  <si>
    <t>Fajlagos (maradvány) koncentráció [db/l]</t>
  </si>
  <si>
    <t>Kiindulási térfogat [l]</t>
  </si>
  <si>
    <t>Maradvány mennyiség [n]</t>
  </si>
  <si>
    <t>Minta relatív mélysége [cm]</t>
  </si>
  <si>
    <t>V1/50-130</t>
  </si>
  <si>
    <t>V3/50-90</t>
  </si>
  <si>
    <t>V4/40-120</t>
  </si>
  <si>
    <t>V5/40-75</t>
  </si>
  <si>
    <t>V6/50-100</t>
  </si>
  <si>
    <t>V7/50-80</t>
  </si>
  <si>
    <t>V8/50-75</t>
  </si>
  <si>
    <t>V9/1/50-100</t>
  </si>
  <si>
    <t>V9/2/100-160</t>
  </si>
  <si>
    <t>V10/40-90</t>
  </si>
  <si>
    <t xml:space="preserve">átlag: </t>
  </si>
  <si>
    <r>
      <t>Jacomet et al. (</t>
    </r>
    <r>
      <rPr>
        <sz val="12"/>
        <color rgb="FF0070C0"/>
        <rFont val="Calibri Light"/>
        <family val="2"/>
        <charset val="238"/>
      </rPr>
      <t>1989</t>
    </r>
    <r>
      <rPr>
        <sz val="12"/>
        <color rgb="FF000000"/>
        <rFont val="Calibri Light"/>
        <family val="2"/>
        <charset val="238"/>
      </rPr>
      <t>) alapján</t>
    </r>
  </si>
  <si>
    <t>1.1.=szubmerz vízinövénytársulás</t>
  </si>
  <si>
    <t>1.2.=lebegő hínár</t>
  </si>
  <si>
    <t>1.3.=diverz vízinövények</t>
  </si>
  <si>
    <t>2.1.=nádas</t>
  </si>
  <si>
    <t>2.2.=magassásos</t>
  </si>
  <si>
    <t>2.3.=vízparti pionírok</t>
  </si>
  <si>
    <t>3.=diverz vízparti növények/ártér</t>
  </si>
  <si>
    <t>3.1.=mocsár(rét), láprét</t>
  </si>
  <si>
    <t>3.2.=nedves évelők</t>
  </si>
  <si>
    <t>4.1.=törmelékerdő (nedves termőhely)</t>
  </si>
  <si>
    <t>4.2.=ligeterdő/száraz erdő</t>
  </si>
  <si>
    <t>5.=világos keverékerdő (friss termőhely)</t>
  </si>
  <si>
    <t>6.=árnyékos erdő</t>
  </si>
  <si>
    <t>7.1.=erdőirtás, cserjés</t>
  </si>
  <si>
    <t>7.2.=erdőszéli társulás (átlagos termőhely)</t>
  </si>
  <si>
    <t>7.3.=erdőszéli társulás (száraz termőhely)</t>
  </si>
  <si>
    <t>8.1.=rét/legelő (nedves termőhely)</t>
  </si>
  <si>
    <t>8.2=rét/legelő (átlagos termőhely)</t>
  </si>
  <si>
    <t>8.3.=száraz rét/legelő és sziklagyep</t>
  </si>
  <si>
    <t>9.1.=kultúrnövény</t>
  </si>
  <si>
    <t>9.2.=tavaszi (kapás) gyom</t>
  </si>
  <si>
    <t>9.3.=őszi gabonagyom</t>
  </si>
  <si>
    <t>10.1.=nedves termőhelyű ruderália</t>
  </si>
  <si>
    <t>10.2.=átlagos termőhelyű ruderália,</t>
  </si>
  <si>
    <t>10.3.=száraz termőhelyű ruderália</t>
  </si>
  <si>
    <t>Diverz=nem besorolható</t>
  </si>
  <si>
    <r>
      <t>Simon (</t>
    </r>
    <r>
      <rPr>
        <sz val="11"/>
        <color rgb="FF0070C0"/>
        <rFont val="Calibri"/>
        <family val="2"/>
        <charset val="238"/>
      </rPr>
      <t>2000: 837-838</t>
    </r>
    <r>
      <rPr>
        <sz val="11"/>
        <color rgb="FF000000"/>
        <rFont val="Calibri"/>
        <family val="2"/>
        <charset val="238"/>
      </rPr>
      <t>) alapján</t>
    </r>
  </si>
  <si>
    <t>ADV: adventív elemek</t>
  </si>
  <si>
    <t>AFR: afrikai elemek</t>
  </si>
  <si>
    <t>ALF: Alföld-i elemek</t>
  </si>
  <si>
    <t>ALP: alpesi, alpi elemek</t>
  </si>
  <si>
    <t>AM: amerikai elemek</t>
  </si>
  <si>
    <t>AMPHATL: amphiatlantikus elemek</t>
  </si>
  <si>
    <t>APP: appennini elemek</t>
  </si>
  <si>
    <t>ARK: arktikus</t>
  </si>
  <si>
    <t>Á: ázsiai</t>
  </si>
  <si>
    <t>BALK: balkáni</t>
  </si>
  <si>
    <t>BOR: boreális</t>
  </si>
  <si>
    <t>CIRK: cirkumpoláris elemek</t>
  </si>
  <si>
    <t>D: déli elemek</t>
  </si>
  <si>
    <t>DAC: dacikus elemek</t>
  </si>
  <si>
    <t>EÁ: elő-ázsiai</t>
  </si>
  <si>
    <t>END: endemikus elemek</t>
  </si>
  <si>
    <t>EU: európai elemek</t>
  </si>
  <si>
    <t>EUÁ: eurázsiai elemek</t>
  </si>
  <si>
    <t>EUSZIB: euroszibériai elemek</t>
  </si>
  <si>
    <t>É: északi elemek</t>
  </si>
  <si>
    <t>ILL: illír elemek</t>
  </si>
  <si>
    <t>K: keleti elemek</t>
  </si>
  <si>
    <t>KAUK: kaukázusi elemek</t>
  </si>
  <si>
    <t>KÁRP: kárpáti elemek</t>
  </si>
  <si>
    <t>KISÁ: kis-ázsiai elemek</t>
  </si>
  <si>
    <t>KONT: kontinentális elemek</t>
  </si>
  <si>
    <t>KOZM: kozmopolita elemek</t>
  </si>
  <si>
    <t>KÖZ: közép-</t>
  </si>
  <si>
    <t>MED: mediterrán elemek</t>
  </si>
  <si>
    <t>NY: nyugati elemek</t>
  </si>
  <si>
    <t>PANN: pannon elemek</t>
  </si>
  <si>
    <t>PIR: pireneusi elemek</t>
  </si>
  <si>
    <t>PONT: pontusi elemek</t>
  </si>
  <si>
    <t>SZARM: szarmata elemek</t>
  </si>
  <si>
    <t>SZALP: szubalpin elemek</t>
  </si>
  <si>
    <t>SZATL: szubatlanti elemek</t>
  </si>
  <si>
    <t>SZEND: szubendemikus elemek</t>
  </si>
  <si>
    <t>SZIB: szibériai elemek</t>
  </si>
  <si>
    <t>SZMED: szubmediterrán elemek</t>
  </si>
  <si>
    <t>SZTROP: szubtrópusi elemek</t>
  </si>
  <si>
    <t>TROP: trópusi elemek</t>
  </si>
  <si>
    <t>TUR: turáni elemek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</si>
</sst>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rgb="FF0070C0"/>
      <name val="Calibri Light"/>
      <family val="2"/>
      <charset val="238"/>
    </font>
    <font>
      <sz val="12"/>
      <color rgb="FF000000"/>
      <name val="Calibri Light"/>
      <family val="2"/>
      <charset val="238"/>
    </font>
    <font>
      <sz val="11"/>
      <color rgb="FF0070C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Calibri Light"/>
      <family val="2"/>
      <charset val="238"/>
    </font>
    <font>
      <sz val="10"/>
      <color theme="1"/>
      <name val="Calibri Light"/>
      <family val="2"/>
      <charset val="238"/>
    </font>
    <font>
      <sz val="8"/>
      <color theme="1"/>
      <name val="Calibri Light"/>
      <family val="2"/>
      <charset val="238"/>
    </font>
    <font>
      <sz val="8"/>
      <color rgb="FF000000"/>
      <name val="Calibri Light"/>
      <family val="2"/>
      <charset val="238"/>
    </font>
    <font>
      <b/>
      <sz val="8"/>
      <color rgb="FF000000"/>
      <name val="Calibri Light"/>
      <family val="2"/>
      <charset val="238"/>
    </font>
    <font>
      <sz val="11"/>
      <color theme="1"/>
      <name val="Calibri Light"/>
      <family val="2"/>
      <charset val="238"/>
    </font>
    <font>
      <sz val="8"/>
      <color rgb="FF0070C0"/>
      <name val="Calibri Light"/>
      <family val="2"/>
      <charset val="238"/>
    </font>
    <font>
      <sz val="8"/>
      <color theme="4"/>
      <name val="Calibri Light"/>
      <family val="2"/>
      <charset val="238"/>
    </font>
    <font>
      <b/>
      <sz val="8"/>
      <color theme="1"/>
      <name val="Calibri Light"/>
      <family val="2"/>
      <charset val="238"/>
    </font>
    <font>
      <i/>
      <sz val="8"/>
      <color theme="1"/>
      <name val="Calibri Light"/>
      <family val="2"/>
      <charset val="238"/>
    </font>
    <font>
      <i/>
      <sz val="8"/>
      <color rgb="FF000000"/>
      <name val="Calibri Light"/>
      <family val="2"/>
      <charset val="238"/>
    </font>
    <font>
      <i/>
      <sz val="8"/>
      <color rgb="FFBFBFBF"/>
      <name val="Calibri Light"/>
      <family val="2"/>
      <charset val="238"/>
    </font>
    <font>
      <i/>
      <sz val="8"/>
      <color rgb="FF000000"/>
      <name val="Calibri Light"/>
    </font>
    <font>
      <sz val="8"/>
      <color rgb="FF000000"/>
      <name val="Calibri 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3" xfId="0" applyFont="1" applyBorder="1" applyAlignment="1">
      <alignment horizontal="center" vertical="center"/>
    </xf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2" fontId="7" fillId="0" borderId="3" xfId="0" applyNumberFormat="1" applyFont="1" applyBorder="1"/>
    <xf numFmtId="2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0" fillId="0" borderId="0" xfId="0" applyNumberFormat="1"/>
    <xf numFmtId="0" fontId="6" fillId="0" borderId="3" xfId="0" applyFont="1" applyBorder="1" applyAlignment="1">
      <alignment horizontal="center" vertical="center" wrapText="1"/>
    </xf>
    <xf numFmtId="1" fontId="8" fillId="0" borderId="1" xfId="0" quotePrefix="1" applyNumberFormat="1" applyFont="1" applyBorder="1" applyAlignment="1">
      <alignment horizontal="center" vertical="center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49" fontId="8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2" fontId="7" fillId="0" borderId="1" xfId="0" applyNumberFormat="1" applyFont="1" applyBorder="1"/>
    <xf numFmtId="0" fontId="16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/>
    <xf numFmtId="0" fontId="7" fillId="3" borderId="1" xfId="0" applyFont="1" applyFill="1" applyBorder="1"/>
    <xf numFmtId="0" fontId="7" fillId="0" borderId="6" xfId="0" applyFont="1" applyBorder="1"/>
    <xf numFmtId="0" fontId="7" fillId="0" borderId="6" xfId="0" applyFont="1" applyBorder="1" applyAlignment="1">
      <alignment vertical="center"/>
    </xf>
    <xf numFmtId="49" fontId="7" fillId="0" borderId="6" xfId="0" applyNumberFormat="1" applyFont="1" applyBorder="1"/>
    <xf numFmtId="0" fontId="16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7" fillId="3" borderId="6" xfId="0" applyFont="1" applyFill="1" applyBorder="1"/>
    <xf numFmtId="0" fontId="14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49" fontId="7" fillId="0" borderId="7" xfId="0" applyNumberFormat="1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7" fillId="3" borderId="7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/>
    <xf numFmtId="0" fontId="16" fillId="0" borderId="2" xfId="0" applyFont="1" applyBorder="1" applyAlignment="1">
      <alignment vertical="center" wrapText="1"/>
    </xf>
    <xf numFmtId="0" fontId="7" fillId="0" borderId="2" xfId="0" quotePrefix="1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4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7" xfId="0" applyFont="1" applyBorder="1"/>
    <xf numFmtId="0" fontId="7" fillId="0" borderId="2" xfId="0" applyFont="1" applyBorder="1"/>
    <xf numFmtId="0" fontId="9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135F1-1586-4D38-992A-FD7F0C49949B}">
  <dimension ref="A1:S65"/>
  <sheetViews>
    <sheetView tabSelected="1" view="pageBreakPreview" topLeftCell="A40" zoomScale="115" zoomScaleNormal="85" zoomScaleSheetLayoutView="115" workbookViewId="0">
      <selection activeCell="A60" sqref="A60:A65"/>
    </sheetView>
  </sheetViews>
  <sheetFormatPr defaultRowHeight="15"/>
  <cols>
    <col min="1" max="1" width="31.7109375" style="17" bestFit="1" customWidth="1"/>
    <col min="2" max="2" width="14.85546875" style="17" customWidth="1"/>
    <col min="3" max="3" width="12" style="17" customWidth="1"/>
    <col min="4" max="4" width="14.42578125" style="17" customWidth="1"/>
    <col min="5" max="5" width="10.42578125" style="17" customWidth="1"/>
    <col min="6" max="6" width="14" style="17" customWidth="1"/>
    <col min="7" max="7" width="10" style="17" customWidth="1"/>
    <col min="8" max="8" width="9.140625" style="17"/>
    <col min="9" max="9" width="17.5703125" style="17" customWidth="1"/>
    <col min="10" max="12" width="9.140625" style="17"/>
    <col min="13" max="13" width="13.140625" style="17" customWidth="1"/>
    <col min="14" max="16" width="9.140625" style="17"/>
    <col min="17" max="17" width="12.42578125" style="17" customWidth="1"/>
    <col min="18" max="18" width="13.42578125" style="17" customWidth="1"/>
    <col min="19" max="16384" width="9.140625" style="17"/>
  </cols>
  <sheetData>
    <row r="1" spans="1:19">
      <c r="A1" s="13"/>
      <c r="B1" s="13"/>
      <c r="C1" s="13"/>
      <c r="D1" s="13"/>
      <c r="E1" s="13"/>
      <c r="F1" s="13"/>
      <c r="G1" s="13"/>
      <c r="H1" s="13"/>
      <c r="I1" s="14" t="s">
        <v>0</v>
      </c>
      <c r="J1" s="15" t="s">
        <v>1</v>
      </c>
      <c r="K1" s="16" t="s">
        <v>2</v>
      </c>
      <c r="L1" s="16" t="s">
        <v>3</v>
      </c>
      <c r="M1" s="16" t="s">
        <v>4</v>
      </c>
      <c r="N1" s="16" t="s">
        <v>5</v>
      </c>
      <c r="O1" s="16" t="s">
        <v>6</v>
      </c>
      <c r="P1" s="16" t="s">
        <v>7</v>
      </c>
      <c r="Q1" s="16" t="s">
        <v>8</v>
      </c>
      <c r="R1" s="16" t="s">
        <v>9</v>
      </c>
      <c r="S1" s="16" t="s">
        <v>10</v>
      </c>
    </row>
    <row r="2" spans="1:19">
      <c r="A2" s="13"/>
      <c r="B2" s="13"/>
      <c r="C2" s="13"/>
      <c r="D2" s="13"/>
      <c r="E2" s="13"/>
      <c r="F2" s="13"/>
      <c r="G2" s="13"/>
      <c r="H2" s="13"/>
      <c r="I2" s="14" t="s">
        <v>11</v>
      </c>
      <c r="J2" s="18" t="s">
        <v>12</v>
      </c>
      <c r="K2" s="19" t="s">
        <v>13</v>
      </c>
      <c r="L2" s="19" t="s">
        <v>14</v>
      </c>
      <c r="M2" s="19" t="s">
        <v>15</v>
      </c>
      <c r="N2" s="19" t="s">
        <v>16</v>
      </c>
      <c r="O2" s="14" t="s">
        <v>17</v>
      </c>
      <c r="P2" s="14" t="s">
        <v>18</v>
      </c>
      <c r="Q2" s="14" t="s">
        <v>19</v>
      </c>
      <c r="R2" s="14" t="s">
        <v>20</v>
      </c>
      <c r="S2" s="14" t="s">
        <v>21</v>
      </c>
    </row>
    <row r="3" spans="1:19">
      <c r="A3" s="83" t="s">
        <v>22</v>
      </c>
      <c r="B3" s="83" t="s">
        <v>23</v>
      </c>
      <c r="C3" s="83" t="s">
        <v>24</v>
      </c>
      <c r="D3" s="83" t="s">
        <v>25</v>
      </c>
      <c r="E3" s="83" t="s">
        <v>26</v>
      </c>
      <c r="F3" s="81" t="s">
        <v>27</v>
      </c>
      <c r="G3" s="84" t="s">
        <v>28</v>
      </c>
      <c r="H3" s="86"/>
      <c r="I3" s="88" t="s">
        <v>29</v>
      </c>
      <c r="J3" s="86"/>
      <c r="K3" s="87"/>
      <c r="L3" s="87"/>
      <c r="M3" s="87"/>
      <c r="N3" s="87"/>
      <c r="O3" s="87"/>
      <c r="P3" s="87"/>
      <c r="Q3" s="87"/>
      <c r="R3" s="86"/>
      <c r="S3" s="87"/>
    </row>
    <row r="4" spans="1:19" ht="18.75" customHeight="1">
      <c r="A4" s="83"/>
      <c r="B4" s="83"/>
      <c r="C4" s="83"/>
      <c r="D4" s="83"/>
      <c r="E4" s="83"/>
      <c r="F4" s="81"/>
      <c r="G4" s="85"/>
      <c r="H4" s="86"/>
      <c r="I4" s="88"/>
      <c r="J4" s="86"/>
      <c r="K4" s="87"/>
      <c r="L4" s="87"/>
      <c r="M4" s="87"/>
      <c r="N4" s="87"/>
      <c r="O4" s="87"/>
      <c r="P4" s="87"/>
      <c r="Q4" s="87"/>
      <c r="R4" s="86"/>
      <c r="S4" s="87"/>
    </row>
    <row r="5" spans="1:19">
      <c r="A5" s="24" t="s">
        <v>30</v>
      </c>
      <c r="B5" s="22"/>
      <c r="C5" s="22"/>
      <c r="D5" s="22"/>
      <c r="E5" s="22"/>
      <c r="F5" s="25"/>
      <c r="G5" s="22"/>
      <c r="H5" s="20"/>
      <c r="I5" s="20"/>
      <c r="J5" s="26"/>
      <c r="K5" s="22"/>
      <c r="L5" s="22"/>
      <c r="M5" s="22"/>
      <c r="N5" s="22"/>
      <c r="O5" s="22"/>
      <c r="P5" s="22"/>
      <c r="Q5" s="22"/>
      <c r="R5" s="22"/>
      <c r="S5" s="22"/>
    </row>
    <row r="6" spans="1:19">
      <c r="A6" s="24" t="s">
        <v>31</v>
      </c>
      <c r="B6" s="22"/>
      <c r="C6" s="22"/>
      <c r="D6" s="22"/>
      <c r="E6" s="22"/>
      <c r="F6" s="25"/>
      <c r="G6" s="22"/>
      <c r="H6" s="20"/>
      <c r="I6" s="20"/>
      <c r="J6" s="26"/>
      <c r="K6" s="22"/>
      <c r="L6" s="22"/>
      <c r="M6" s="22"/>
      <c r="N6" s="22"/>
      <c r="O6" s="22"/>
      <c r="P6" s="22"/>
      <c r="Q6" s="22"/>
      <c r="R6" s="22"/>
      <c r="S6" s="22"/>
    </row>
    <row r="7" spans="1:19">
      <c r="A7" s="27" t="s">
        <v>32</v>
      </c>
      <c r="B7" s="19" t="s">
        <v>33</v>
      </c>
      <c r="C7" s="19" t="s">
        <v>33</v>
      </c>
      <c r="D7" s="19" t="s">
        <v>34</v>
      </c>
      <c r="E7" s="19" t="s">
        <v>35</v>
      </c>
      <c r="F7" s="28" t="s">
        <v>36</v>
      </c>
      <c r="G7" s="19" t="s">
        <v>33</v>
      </c>
      <c r="H7" s="20"/>
      <c r="I7" s="21">
        <f>SUM(J7:S7)</f>
        <v>117</v>
      </c>
      <c r="J7" s="14">
        <v>6</v>
      </c>
      <c r="K7" s="14">
        <v>22</v>
      </c>
      <c r="L7" s="14">
        <v>2</v>
      </c>
      <c r="M7" s="22"/>
      <c r="N7" s="19">
        <v>2</v>
      </c>
      <c r="O7" s="22"/>
      <c r="P7" s="22"/>
      <c r="Q7" s="14">
        <v>30</v>
      </c>
      <c r="R7" s="14">
        <v>55</v>
      </c>
      <c r="S7" s="22"/>
    </row>
    <row r="8" spans="1:19">
      <c r="A8" s="29" t="s">
        <v>37</v>
      </c>
      <c r="B8" s="19" t="s">
        <v>38</v>
      </c>
      <c r="C8" s="19" t="s">
        <v>39</v>
      </c>
      <c r="D8" s="19" t="s">
        <v>40</v>
      </c>
      <c r="E8" s="19" t="s">
        <v>35</v>
      </c>
      <c r="F8" s="28" t="s">
        <v>36</v>
      </c>
      <c r="G8" s="19" t="s">
        <v>33</v>
      </c>
      <c r="H8" s="20"/>
      <c r="I8" s="21">
        <f t="shared" ref="I8:I11" si="0">SUM(J8:S8)</f>
        <v>2</v>
      </c>
      <c r="J8" s="18">
        <v>1</v>
      </c>
      <c r="K8" s="22"/>
      <c r="L8" s="22"/>
      <c r="M8" s="22"/>
      <c r="N8" s="19">
        <v>1</v>
      </c>
      <c r="O8" s="22"/>
      <c r="P8" s="22"/>
      <c r="Q8" s="22"/>
      <c r="R8" s="22"/>
      <c r="S8" s="22"/>
    </row>
    <row r="9" spans="1:19">
      <c r="A9" s="29" t="s">
        <v>41</v>
      </c>
      <c r="B9" s="19" t="s">
        <v>42</v>
      </c>
      <c r="C9" s="19" t="s">
        <v>39</v>
      </c>
      <c r="D9" s="19" t="s">
        <v>40</v>
      </c>
      <c r="E9" s="19" t="s">
        <v>35</v>
      </c>
      <c r="F9" s="28" t="s">
        <v>36</v>
      </c>
      <c r="G9" s="19" t="s">
        <v>33</v>
      </c>
      <c r="H9" s="20"/>
      <c r="I9" s="21">
        <f t="shared" si="0"/>
        <v>1</v>
      </c>
      <c r="J9" s="18"/>
      <c r="K9" s="22"/>
      <c r="L9" s="22"/>
      <c r="M9" s="22"/>
      <c r="N9" s="19"/>
      <c r="O9" s="22"/>
      <c r="P9" s="22"/>
      <c r="Q9" s="14">
        <v>1</v>
      </c>
      <c r="R9" s="22"/>
      <c r="S9" s="22"/>
    </row>
    <row r="10" spans="1:19">
      <c r="A10" s="29" t="s">
        <v>43</v>
      </c>
      <c r="B10" s="19" t="s">
        <v>44</v>
      </c>
      <c r="C10" s="19" t="s">
        <v>39</v>
      </c>
      <c r="D10" s="19" t="s">
        <v>40</v>
      </c>
      <c r="E10" s="19" t="s">
        <v>35</v>
      </c>
      <c r="F10" s="28" t="s">
        <v>36</v>
      </c>
      <c r="G10" s="19" t="s">
        <v>33</v>
      </c>
      <c r="H10" s="20"/>
      <c r="I10" s="21">
        <f t="shared" si="0"/>
        <v>7</v>
      </c>
      <c r="J10" s="26"/>
      <c r="K10" s="22"/>
      <c r="L10" s="22"/>
      <c r="M10" s="14">
        <v>1</v>
      </c>
      <c r="N10" s="22"/>
      <c r="O10" s="22"/>
      <c r="P10" s="22"/>
      <c r="Q10" s="14"/>
      <c r="R10" s="14">
        <v>6</v>
      </c>
      <c r="S10" s="22"/>
    </row>
    <row r="11" spans="1:19">
      <c r="A11" s="89" t="s">
        <v>45</v>
      </c>
      <c r="B11" s="19" t="s">
        <v>46</v>
      </c>
      <c r="C11" s="19" t="s">
        <v>39</v>
      </c>
      <c r="D11" s="19" t="s">
        <v>40</v>
      </c>
      <c r="E11" s="19" t="s">
        <v>35</v>
      </c>
      <c r="F11" s="28" t="s">
        <v>36</v>
      </c>
      <c r="G11" s="19" t="s">
        <v>33</v>
      </c>
      <c r="H11" s="20"/>
      <c r="I11" s="21">
        <f t="shared" si="0"/>
        <v>4</v>
      </c>
      <c r="J11" s="26"/>
      <c r="K11" s="14">
        <v>1</v>
      </c>
      <c r="L11" s="22"/>
      <c r="M11" s="22"/>
      <c r="N11" s="22"/>
      <c r="O11" s="22"/>
      <c r="P11" s="22"/>
      <c r="Q11" s="22"/>
      <c r="R11" s="14">
        <v>3</v>
      </c>
      <c r="S11" s="22"/>
    </row>
    <row r="12" spans="1:19">
      <c r="A12" s="13"/>
      <c r="B12" s="13"/>
      <c r="C12" s="13"/>
      <c r="D12" s="13"/>
      <c r="E12" s="13"/>
      <c r="F12" s="30"/>
      <c r="G12" s="13"/>
      <c r="H12" s="31" t="s">
        <v>47</v>
      </c>
      <c r="I12" s="32">
        <f>SUM(I7:I11)</f>
        <v>131</v>
      </c>
      <c r="J12" s="33">
        <f>SUM(J7:J11)</f>
        <v>7</v>
      </c>
      <c r="K12" s="33">
        <f t="shared" ref="K12:S12" si="1">SUM(K7:K11)</f>
        <v>23</v>
      </c>
      <c r="L12" s="33">
        <f t="shared" si="1"/>
        <v>2</v>
      </c>
      <c r="M12" s="33">
        <f t="shared" si="1"/>
        <v>1</v>
      </c>
      <c r="N12" s="33">
        <f t="shared" si="1"/>
        <v>3</v>
      </c>
      <c r="O12" s="33">
        <f t="shared" si="1"/>
        <v>0</v>
      </c>
      <c r="P12" s="33">
        <f t="shared" si="1"/>
        <v>0</v>
      </c>
      <c r="Q12" s="33">
        <f t="shared" si="1"/>
        <v>31</v>
      </c>
      <c r="R12" s="33">
        <f t="shared" si="1"/>
        <v>64</v>
      </c>
      <c r="S12" s="33">
        <f t="shared" si="1"/>
        <v>0</v>
      </c>
    </row>
    <row r="13" spans="1:19">
      <c r="A13" s="13"/>
      <c r="B13" s="13"/>
      <c r="C13" s="13"/>
      <c r="D13" s="13"/>
      <c r="E13" s="22"/>
      <c r="F13" s="34"/>
      <c r="G13" s="22"/>
      <c r="H13" s="31" t="s">
        <v>48</v>
      </c>
      <c r="I13" s="32">
        <f>COUNT(I7:I11)</f>
        <v>5</v>
      </c>
      <c r="J13" s="35"/>
      <c r="K13" s="13"/>
      <c r="L13" s="13"/>
      <c r="M13" s="13"/>
      <c r="N13" s="13"/>
      <c r="O13" s="13"/>
      <c r="P13" s="13"/>
      <c r="Q13" s="13"/>
      <c r="R13" s="13"/>
      <c r="S13" s="13"/>
    </row>
    <row r="14" spans="1:19">
      <c r="A14" s="36"/>
      <c r="B14" s="36"/>
      <c r="C14" s="36"/>
      <c r="D14" s="36"/>
      <c r="E14" s="37"/>
      <c r="F14" s="38"/>
      <c r="G14" s="37"/>
      <c r="H14" s="39"/>
      <c r="I14" s="40"/>
      <c r="J14" s="41"/>
      <c r="K14" s="36"/>
      <c r="L14" s="36"/>
      <c r="M14" s="36"/>
      <c r="N14" s="36"/>
      <c r="O14" s="36"/>
      <c r="P14" s="36"/>
      <c r="Q14" s="36"/>
      <c r="R14" s="36"/>
      <c r="S14" s="36"/>
    </row>
    <row r="15" spans="1:19">
      <c r="A15" s="42" t="s">
        <v>49</v>
      </c>
      <c r="B15" s="43"/>
      <c r="C15" s="43"/>
      <c r="D15" s="43"/>
      <c r="E15" s="43"/>
      <c r="F15" s="44"/>
      <c r="G15" s="43"/>
      <c r="H15" s="45"/>
      <c r="I15" s="45"/>
      <c r="J15" s="46"/>
      <c r="K15" s="43"/>
      <c r="L15" s="43"/>
      <c r="M15" s="43"/>
      <c r="N15" s="43"/>
      <c r="O15" s="43"/>
      <c r="P15" s="43"/>
      <c r="Q15" s="43"/>
      <c r="R15" s="43"/>
      <c r="S15" s="47"/>
    </row>
    <row r="16" spans="1:19">
      <c r="A16" s="48" t="s">
        <v>50</v>
      </c>
      <c r="B16" s="49" t="s">
        <v>51</v>
      </c>
      <c r="C16" s="49" t="s">
        <v>33</v>
      </c>
      <c r="D16" s="49" t="s">
        <v>52</v>
      </c>
      <c r="E16" s="49" t="s">
        <v>35</v>
      </c>
      <c r="F16" s="50" t="s">
        <v>36</v>
      </c>
      <c r="G16" s="49" t="s">
        <v>33</v>
      </c>
      <c r="H16" s="51"/>
      <c r="I16" s="23">
        <f>SUM(J16:S16)</f>
        <v>1</v>
      </c>
      <c r="J16" s="52"/>
      <c r="K16" s="53"/>
      <c r="L16" s="53"/>
      <c r="M16" s="53"/>
      <c r="N16" s="53"/>
      <c r="O16" s="53"/>
      <c r="P16" s="53"/>
      <c r="Q16" s="53"/>
      <c r="R16" s="54">
        <v>1</v>
      </c>
      <c r="S16" s="53"/>
    </row>
    <row r="17" spans="1:19">
      <c r="A17" s="13"/>
      <c r="B17" s="13"/>
      <c r="C17" s="13"/>
      <c r="D17" s="13"/>
      <c r="E17" s="22"/>
      <c r="F17" s="34"/>
      <c r="G17" s="22"/>
      <c r="H17" s="31" t="s">
        <v>47</v>
      </c>
      <c r="I17" s="32">
        <f>SUM(I16)</f>
        <v>1</v>
      </c>
      <c r="J17" s="33">
        <f>SUM(J16)</f>
        <v>0</v>
      </c>
      <c r="K17" s="33">
        <f t="shared" ref="K17:S17" si="2">SUM(K16)</f>
        <v>0</v>
      </c>
      <c r="L17" s="33">
        <f t="shared" si="2"/>
        <v>0</v>
      </c>
      <c r="M17" s="33">
        <f t="shared" si="2"/>
        <v>0</v>
      </c>
      <c r="N17" s="33">
        <f t="shared" si="2"/>
        <v>0</v>
      </c>
      <c r="O17" s="33">
        <f t="shared" si="2"/>
        <v>0</v>
      </c>
      <c r="P17" s="33">
        <f t="shared" si="2"/>
        <v>0</v>
      </c>
      <c r="Q17" s="33">
        <f t="shared" si="2"/>
        <v>0</v>
      </c>
      <c r="R17" s="33">
        <f t="shared" si="2"/>
        <v>1</v>
      </c>
      <c r="S17" s="33">
        <f t="shared" si="2"/>
        <v>0</v>
      </c>
    </row>
    <row r="18" spans="1:19">
      <c r="A18" s="13"/>
      <c r="B18" s="13"/>
      <c r="C18" s="13"/>
      <c r="D18" s="13"/>
      <c r="E18" s="13"/>
      <c r="F18" s="34"/>
      <c r="G18" s="13"/>
      <c r="H18" s="31" t="s">
        <v>48</v>
      </c>
      <c r="I18" s="32">
        <f>COUNT(I16)</f>
        <v>1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>
      <c r="A19" s="55" t="s">
        <v>53</v>
      </c>
      <c r="B19" s="56"/>
      <c r="C19" s="56"/>
      <c r="D19" s="56"/>
      <c r="E19" s="56"/>
      <c r="F19" s="56"/>
      <c r="G19" s="56"/>
      <c r="H19" s="57"/>
      <c r="I19" s="57"/>
      <c r="J19" s="58"/>
      <c r="K19" s="56"/>
      <c r="L19" s="56"/>
      <c r="M19" s="56"/>
      <c r="N19" s="56"/>
      <c r="O19" s="56"/>
      <c r="P19" s="56"/>
      <c r="Q19" s="56"/>
      <c r="R19" s="56"/>
      <c r="S19" s="56"/>
    </row>
    <row r="20" spans="1:19">
      <c r="A20" s="59" t="s">
        <v>54</v>
      </c>
      <c r="B20" s="49" t="s">
        <v>55</v>
      </c>
      <c r="C20" s="49" t="s">
        <v>39</v>
      </c>
      <c r="D20" s="49" t="s">
        <v>34</v>
      </c>
      <c r="E20" s="49" t="s">
        <v>35</v>
      </c>
      <c r="F20" s="49" t="s">
        <v>56</v>
      </c>
      <c r="G20" s="60" t="s">
        <v>33</v>
      </c>
      <c r="H20" s="51"/>
      <c r="I20" s="23">
        <f>SUM(J20:S20)</f>
        <v>2</v>
      </c>
      <c r="J20" s="52"/>
      <c r="K20" s="54">
        <v>2</v>
      </c>
      <c r="L20" s="53"/>
      <c r="M20" s="53"/>
      <c r="N20" s="53"/>
      <c r="O20" s="53"/>
      <c r="P20" s="53"/>
      <c r="Q20" s="53"/>
      <c r="R20" s="53"/>
      <c r="S20" s="53"/>
    </row>
    <row r="21" spans="1:19">
      <c r="A21" s="59" t="s">
        <v>57</v>
      </c>
      <c r="B21" s="49" t="s">
        <v>58</v>
      </c>
      <c r="C21" s="49" t="s">
        <v>59</v>
      </c>
      <c r="D21" s="49" t="s">
        <v>52</v>
      </c>
      <c r="E21" s="49" t="s">
        <v>35</v>
      </c>
      <c r="F21" s="49" t="s">
        <v>56</v>
      </c>
      <c r="G21" s="60" t="s">
        <v>33</v>
      </c>
      <c r="H21" s="51"/>
      <c r="I21" s="23">
        <f>SUM(J21:S21)</f>
        <v>1</v>
      </c>
      <c r="J21" s="52"/>
      <c r="K21" s="54"/>
      <c r="L21" s="53"/>
      <c r="M21" s="53"/>
      <c r="N21" s="53"/>
      <c r="O21" s="53"/>
      <c r="P21" s="53"/>
      <c r="Q21" s="53">
        <v>1</v>
      </c>
      <c r="R21" s="53"/>
      <c r="S21" s="53"/>
    </row>
    <row r="22" spans="1:19">
      <c r="A22" s="61" t="s">
        <v>60</v>
      </c>
      <c r="B22" s="14" t="s">
        <v>61</v>
      </c>
      <c r="C22" s="14" t="s">
        <v>62</v>
      </c>
      <c r="D22" s="14" t="s">
        <v>63</v>
      </c>
      <c r="E22" s="19" t="s">
        <v>64</v>
      </c>
      <c r="F22" s="19" t="s">
        <v>56</v>
      </c>
      <c r="G22" s="14" t="s">
        <v>65</v>
      </c>
      <c r="H22" s="13"/>
      <c r="I22" s="23">
        <f t="shared" ref="I22:I31" si="3">SUM(J22:S22)</f>
        <v>23</v>
      </c>
      <c r="J22" s="18">
        <v>3</v>
      </c>
      <c r="K22" s="14">
        <v>4</v>
      </c>
      <c r="L22" s="14">
        <v>5</v>
      </c>
      <c r="M22" s="14">
        <v>1</v>
      </c>
      <c r="N22" s="14">
        <v>2</v>
      </c>
      <c r="O22" s="13"/>
      <c r="P22" s="14">
        <v>7</v>
      </c>
      <c r="Q22" s="13"/>
      <c r="R22" s="14">
        <v>1</v>
      </c>
      <c r="S22" s="13"/>
    </row>
    <row r="23" spans="1:19">
      <c r="A23" s="61" t="s">
        <v>66</v>
      </c>
      <c r="B23" s="14" t="s">
        <v>67</v>
      </c>
      <c r="C23" s="14" t="s">
        <v>62</v>
      </c>
      <c r="D23" s="14" t="s">
        <v>63</v>
      </c>
      <c r="E23" s="19" t="s">
        <v>64</v>
      </c>
      <c r="F23" s="19" t="s">
        <v>56</v>
      </c>
      <c r="G23" s="14" t="s">
        <v>68</v>
      </c>
      <c r="H23" s="13"/>
      <c r="I23" s="23">
        <f t="shared" si="3"/>
        <v>205</v>
      </c>
      <c r="J23" s="62">
        <v>14</v>
      </c>
      <c r="K23" s="21">
        <v>4</v>
      </c>
      <c r="L23" s="21">
        <v>39</v>
      </c>
      <c r="M23" s="21">
        <v>8</v>
      </c>
      <c r="N23" s="21">
        <v>40</v>
      </c>
      <c r="O23" s="21">
        <v>8</v>
      </c>
      <c r="P23" s="21">
        <v>75</v>
      </c>
      <c r="Q23" s="14">
        <v>7</v>
      </c>
      <c r="R23" s="14">
        <v>4</v>
      </c>
      <c r="S23" s="14">
        <v>6</v>
      </c>
    </row>
    <row r="24" spans="1:19">
      <c r="A24" s="63" t="s">
        <v>69</v>
      </c>
      <c r="B24" s="14" t="s">
        <v>70</v>
      </c>
      <c r="C24" s="19" t="s">
        <v>39</v>
      </c>
      <c r="D24" s="14" t="s">
        <v>40</v>
      </c>
      <c r="E24" s="19" t="s">
        <v>35</v>
      </c>
      <c r="F24" s="19" t="s">
        <v>56</v>
      </c>
      <c r="G24" s="14" t="s">
        <v>65</v>
      </c>
      <c r="H24" s="13"/>
      <c r="I24" s="23">
        <f t="shared" si="3"/>
        <v>1</v>
      </c>
      <c r="J24" s="64"/>
      <c r="K24" s="21">
        <v>1</v>
      </c>
      <c r="L24" s="20"/>
      <c r="M24" s="20"/>
      <c r="N24" s="20"/>
      <c r="O24" s="20"/>
      <c r="P24" s="20"/>
      <c r="Q24" s="13"/>
      <c r="R24" s="13"/>
      <c r="S24" s="13"/>
    </row>
    <row r="25" spans="1:19">
      <c r="A25" s="63" t="s">
        <v>71</v>
      </c>
      <c r="B25" s="14" t="s">
        <v>72</v>
      </c>
      <c r="C25" s="14" t="s">
        <v>73</v>
      </c>
      <c r="D25" s="14" t="s">
        <v>74</v>
      </c>
      <c r="E25" s="19" t="s">
        <v>35</v>
      </c>
      <c r="F25" s="19" t="s">
        <v>75</v>
      </c>
      <c r="G25" s="14" t="s">
        <v>76</v>
      </c>
      <c r="H25" s="13"/>
      <c r="I25" s="23">
        <f t="shared" si="3"/>
        <v>1</v>
      </c>
      <c r="J25" s="64"/>
      <c r="K25" s="20"/>
      <c r="L25" s="20"/>
      <c r="M25" s="20"/>
      <c r="N25" s="20"/>
      <c r="O25" s="20"/>
      <c r="P25" s="20"/>
      <c r="Q25" s="14">
        <v>1</v>
      </c>
      <c r="R25" s="13"/>
      <c r="S25" s="13"/>
    </row>
    <row r="26" spans="1:19">
      <c r="A26" s="63" t="s">
        <v>77</v>
      </c>
      <c r="B26" s="14" t="s">
        <v>78</v>
      </c>
      <c r="C26" s="14" t="s">
        <v>79</v>
      </c>
      <c r="D26" s="14" t="s">
        <v>52</v>
      </c>
      <c r="E26" s="19" t="s">
        <v>35</v>
      </c>
      <c r="F26" s="19" t="s">
        <v>80</v>
      </c>
      <c r="G26" s="14" t="s">
        <v>65</v>
      </c>
      <c r="H26" s="13"/>
      <c r="I26" s="23">
        <f t="shared" si="3"/>
        <v>1</v>
      </c>
      <c r="J26" s="64"/>
      <c r="K26" s="20"/>
      <c r="L26" s="20"/>
      <c r="M26" s="20"/>
      <c r="N26" s="20"/>
      <c r="O26" s="20"/>
      <c r="P26" s="20"/>
      <c r="Q26" s="14">
        <v>1</v>
      </c>
      <c r="R26" s="13"/>
      <c r="S26" s="13"/>
    </row>
    <row r="27" spans="1:19" ht="15" customHeight="1">
      <c r="A27" s="63" t="s">
        <v>81</v>
      </c>
      <c r="B27" s="14" t="s">
        <v>82</v>
      </c>
      <c r="C27" s="14" t="s">
        <v>39</v>
      </c>
      <c r="D27" s="14" t="s">
        <v>40</v>
      </c>
      <c r="E27" s="19" t="s">
        <v>35</v>
      </c>
      <c r="F27" s="19" t="s">
        <v>83</v>
      </c>
      <c r="G27" s="12" t="s">
        <v>33</v>
      </c>
      <c r="H27" s="13"/>
      <c r="I27" s="23">
        <f t="shared" si="3"/>
        <v>1</v>
      </c>
      <c r="J27" s="21">
        <v>1</v>
      </c>
      <c r="K27" s="20"/>
      <c r="L27" s="20"/>
      <c r="M27" s="20"/>
      <c r="N27" s="20"/>
      <c r="O27" s="20"/>
      <c r="P27" s="20"/>
      <c r="Q27" s="14"/>
      <c r="R27" s="13"/>
      <c r="S27" s="13"/>
    </row>
    <row r="28" spans="1:19">
      <c r="A28" s="61" t="s">
        <v>84</v>
      </c>
      <c r="B28" s="14" t="s">
        <v>85</v>
      </c>
      <c r="C28" s="14" t="s">
        <v>86</v>
      </c>
      <c r="D28" s="14" t="s">
        <v>52</v>
      </c>
      <c r="E28" s="19" t="s">
        <v>64</v>
      </c>
      <c r="F28" s="19" t="s">
        <v>56</v>
      </c>
      <c r="G28" s="14" t="s">
        <v>65</v>
      </c>
      <c r="H28" s="13"/>
      <c r="I28" s="23">
        <f t="shared" si="3"/>
        <v>22</v>
      </c>
      <c r="J28" s="64"/>
      <c r="K28" s="20"/>
      <c r="L28" s="21">
        <v>1</v>
      </c>
      <c r="M28" s="21">
        <v>2</v>
      </c>
      <c r="N28" s="21">
        <v>8</v>
      </c>
      <c r="O28" s="21">
        <v>6</v>
      </c>
      <c r="P28" s="21">
        <v>2</v>
      </c>
      <c r="Q28" s="13"/>
      <c r="R28" s="13"/>
      <c r="S28" s="14">
        <v>3</v>
      </c>
    </row>
    <row r="29" spans="1:19">
      <c r="A29" s="61" t="s">
        <v>87</v>
      </c>
      <c r="B29" s="14" t="s">
        <v>88</v>
      </c>
      <c r="C29" s="14" t="s">
        <v>89</v>
      </c>
      <c r="D29" s="14" t="s">
        <v>90</v>
      </c>
      <c r="E29" s="19" t="s">
        <v>35</v>
      </c>
      <c r="F29" s="19" t="s">
        <v>91</v>
      </c>
      <c r="G29" s="14" t="s">
        <v>92</v>
      </c>
      <c r="H29" s="13"/>
      <c r="I29" s="23">
        <f t="shared" si="3"/>
        <v>1</v>
      </c>
      <c r="J29" s="64"/>
      <c r="K29" s="21">
        <v>1</v>
      </c>
      <c r="L29" s="20"/>
      <c r="M29" s="20"/>
      <c r="N29" s="20"/>
      <c r="O29" s="20"/>
      <c r="P29" s="20"/>
      <c r="Q29" s="13"/>
      <c r="R29" s="13"/>
      <c r="S29" s="13"/>
    </row>
    <row r="30" spans="1:19">
      <c r="A30" s="61" t="s">
        <v>93</v>
      </c>
      <c r="B30" s="14" t="s">
        <v>94</v>
      </c>
      <c r="C30" s="14" t="s">
        <v>95</v>
      </c>
      <c r="D30" s="14" t="s">
        <v>96</v>
      </c>
      <c r="E30" s="19" t="s">
        <v>35</v>
      </c>
      <c r="F30" s="13"/>
      <c r="G30" s="14" t="s">
        <v>97</v>
      </c>
      <c r="H30" s="13"/>
      <c r="I30" s="23">
        <f t="shared" si="3"/>
        <v>1</v>
      </c>
      <c r="J30" s="64"/>
      <c r="K30" s="21">
        <v>1</v>
      </c>
      <c r="L30" s="20"/>
      <c r="M30" s="20"/>
      <c r="N30" s="20"/>
      <c r="O30" s="20"/>
      <c r="P30" s="20"/>
      <c r="Q30" s="13"/>
      <c r="R30" s="13"/>
      <c r="S30" s="13"/>
    </row>
    <row r="31" spans="1:19">
      <c r="A31" s="65" t="s">
        <v>98</v>
      </c>
      <c r="B31" s="14" t="s">
        <v>99</v>
      </c>
      <c r="C31" s="14" t="s">
        <v>95</v>
      </c>
      <c r="D31" s="14" t="s">
        <v>96</v>
      </c>
      <c r="E31" s="19" t="s">
        <v>35</v>
      </c>
      <c r="F31" s="13"/>
      <c r="G31" s="14" t="s">
        <v>33</v>
      </c>
      <c r="H31" s="13"/>
      <c r="I31" s="23">
        <f t="shared" si="3"/>
        <v>1</v>
      </c>
      <c r="J31" s="35"/>
      <c r="K31" s="13"/>
      <c r="L31" s="13"/>
      <c r="M31" s="13"/>
      <c r="N31" s="14">
        <v>1</v>
      </c>
      <c r="O31" s="13"/>
      <c r="P31" s="13"/>
      <c r="Q31" s="13"/>
      <c r="R31" s="13"/>
      <c r="S31" s="13"/>
    </row>
    <row r="32" spans="1:19">
      <c r="A32" s="13"/>
      <c r="B32" s="13"/>
      <c r="C32" s="13"/>
      <c r="D32" s="13"/>
      <c r="E32" s="13"/>
      <c r="F32" s="13"/>
      <c r="G32" s="13"/>
      <c r="H32" s="31" t="s">
        <v>47</v>
      </c>
      <c r="I32" s="32">
        <f>SUM(I20:I31)</f>
        <v>260</v>
      </c>
      <c r="J32" s="33">
        <f>SUM(J22:J31)</f>
        <v>18</v>
      </c>
      <c r="K32" s="33">
        <f t="shared" ref="K32:S32" si="4">SUM(K22:K31)</f>
        <v>11</v>
      </c>
      <c r="L32" s="33">
        <f t="shared" si="4"/>
        <v>45</v>
      </c>
      <c r="M32" s="33">
        <f t="shared" si="4"/>
        <v>11</v>
      </c>
      <c r="N32" s="33">
        <f t="shared" si="4"/>
        <v>51</v>
      </c>
      <c r="O32" s="33">
        <f t="shared" si="4"/>
        <v>14</v>
      </c>
      <c r="P32" s="33">
        <f t="shared" si="4"/>
        <v>84</v>
      </c>
      <c r="Q32" s="33">
        <f t="shared" si="4"/>
        <v>9</v>
      </c>
      <c r="R32" s="33">
        <f t="shared" si="4"/>
        <v>5</v>
      </c>
      <c r="S32" s="33">
        <f t="shared" si="4"/>
        <v>9</v>
      </c>
    </row>
    <row r="33" spans="1:19">
      <c r="A33" s="13"/>
      <c r="B33" s="13"/>
      <c r="C33" s="13"/>
      <c r="D33" s="13"/>
      <c r="E33" s="13"/>
      <c r="F33" s="13"/>
      <c r="G33" s="13"/>
      <c r="H33" s="31" t="s">
        <v>48</v>
      </c>
      <c r="I33" s="32">
        <f>COUNT(I20:I31)</f>
        <v>12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>
      <c r="A34" s="66" t="s">
        <v>100</v>
      </c>
      <c r="B34" s="67"/>
      <c r="C34" s="67"/>
      <c r="D34" s="67"/>
      <c r="E34" s="67"/>
      <c r="F34" s="67"/>
      <c r="G34" s="67"/>
      <c r="H34" s="68"/>
      <c r="I34" s="68"/>
      <c r="J34" s="67"/>
      <c r="K34" s="67"/>
      <c r="L34" s="67"/>
      <c r="M34" s="67"/>
      <c r="N34" s="67"/>
      <c r="O34" s="67"/>
      <c r="P34" s="67"/>
      <c r="Q34" s="67"/>
      <c r="R34" s="67"/>
      <c r="S34" s="67"/>
    </row>
    <row r="35" spans="1:19">
      <c r="A35" s="69" t="s">
        <v>101</v>
      </c>
      <c r="B35" s="53"/>
      <c r="C35" s="53"/>
      <c r="D35" s="53"/>
      <c r="E35" s="49" t="s">
        <v>35</v>
      </c>
      <c r="F35" s="54" t="s">
        <v>33</v>
      </c>
      <c r="G35" s="54" t="s">
        <v>33</v>
      </c>
      <c r="H35" s="51"/>
      <c r="I35" s="23">
        <f>SUM(J35:S35)</f>
        <v>1</v>
      </c>
      <c r="J35" s="70">
        <v>1</v>
      </c>
      <c r="K35" s="53"/>
      <c r="L35" s="53"/>
      <c r="M35" s="53"/>
      <c r="N35" s="53"/>
      <c r="O35" s="53"/>
      <c r="P35" s="53"/>
      <c r="Q35" s="53"/>
      <c r="R35" s="53"/>
      <c r="S35" s="53"/>
    </row>
    <row r="36" spans="1:19">
      <c r="A36" s="27" t="s">
        <v>102</v>
      </c>
      <c r="B36" s="13"/>
      <c r="C36" s="13"/>
      <c r="D36" s="13"/>
      <c r="E36" s="19" t="s">
        <v>35</v>
      </c>
      <c r="F36" s="14" t="s">
        <v>33</v>
      </c>
      <c r="G36" s="14" t="s">
        <v>33</v>
      </c>
      <c r="H36" s="13"/>
      <c r="I36" s="23">
        <f t="shared" ref="I36:I40" si="5">SUM(J36:S36)</f>
        <v>3</v>
      </c>
      <c r="J36" s="35"/>
      <c r="K36" s="14">
        <v>3</v>
      </c>
      <c r="L36" s="13"/>
      <c r="M36" s="13"/>
      <c r="N36" s="13"/>
      <c r="O36" s="13"/>
      <c r="P36" s="13"/>
      <c r="Q36" s="13"/>
      <c r="R36" s="13"/>
      <c r="S36" s="13"/>
    </row>
    <row r="37" spans="1:19">
      <c r="A37" s="27" t="s">
        <v>103</v>
      </c>
      <c r="B37" s="13"/>
      <c r="C37" s="13"/>
      <c r="D37" s="13"/>
      <c r="E37" s="19" t="s">
        <v>35</v>
      </c>
      <c r="F37" s="14" t="s">
        <v>33</v>
      </c>
      <c r="G37" s="14" t="s">
        <v>33</v>
      </c>
      <c r="H37" s="13"/>
      <c r="I37" s="23">
        <f t="shared" si="5"/>
        <v>2</v>
      </c>
      <c r="J37" s="35"/>
      <c r="K37" s="13"/>
      <c r="L37" s="13"/>
      <c r="M37" s="13"/>
      <c r="N37" s="13"/>
      <c r="O37" s="13"/>
      <c r="P37" s="13"/>
      <c r="Q37" s="14">
        <v>2</v>
      </c>
      <c r="R37" s="13"/>
      <c r="S37" s="13"/>
    </row>
    <row r="38" spans="1:19">
      <c r="A38" s="65" t="s">
        <v>104</v>
      </c>
      <c r="B38" s="13"/>
      <c r="C38" s="13"/>
      <c r="D38" s="13"/>
      <c r="E38" s="19" t="s">
        <v>35</v>
      </c>
      <c r="F38" s="14" t="s">
        <v>33</v>
      </c>
      <c r="G38" s="14" t="s">
        <v>33</v>
      </c>
      <c r="H38" s="13"/>
      <c r="I38" s="23">
        <f t="shared" si="5"/>
        <v>1</v>
      </c>
      <c r="J38" s="35"/>
      <c r="K38" s="14">
        <v>1</v>
      </c>
      <c r="L38" s="13"/>
      <c r="M38" s="13"/>
      <c r="N38" s="13"/>
      <c r="O38" s="13"/>
      <c r="P38" s="13"/>
      <c r="Q38" s="13"/>
      <c r="R38" s="13"/>
      <c r="S38" s="13"/>
    </row>
    <row r="39" spans="1:19">
      <c r="A39" s="71" t="s">
        <v>105</v>
      </c>
      <c r="B39" s="13"/>
      <c r="C39" s="13"/>
      <c r="D39" s="13"/>
      <c r="E39" s="19" t="s">
        <v>35</v>
      </c>
      <c r="F39" s="14" t="s">
        <v>33</v>
      </c>
      <c r="G39" s="14" t="s">
        <v>33</v>
      </c>
      <c r="H39" s="13"/>
      <c r="I39" s="23">
        <f t="shared" si="5"/>
        <v>2</v>
      </c>
      <c r="J39" s="13"/>
      <c r="K39" s="13"/>
      <c r="L39" s="13"/>
      <c r="M39" s="13"/>
      <c r="N39" s="13"/>
      <c r="O39" s="14">
        <v>2</v>
      </c>
      <c r="P39" s="13"/>
      <c r="Q39" s="13"/>
      <c r="R39" s="13"/>
      <c r="S39" s="13"/>
    </row>
    <row r="40" spans="1:19">
      <c r="A40" s="71" t="s">
        <v>106</v>
      </c>
      <c r="B40" s="13"/>
      <c r="C40" s="13"/>
      <c r="D40" s="13"/>
      <c r="E40" s="19" t="s">
        <v>35</v>
      </c>
      <c r="F40" s="14" t="s">
        <v>33</v>
      </c>
      <c r="G40" s="14" t="s">
        <v>33</v>
      </c>
      <c r="H40" s="13"/>
      <c r="I40" s="23">
        <f t="shared" si="5"/>
        <v>1</v>
      </c>
      <c r="J40" s="13"/>
      <c r="K40" s="13"/>
      <c r="L40" s="13"/>
      <c r="M40" s="13"/>
      <c r="N40" s="13"/>
      <c r="O40" s="14">
        <v>1</v>
      </c>
      <c r="P40" s="13"/>
      <c r="Q40" s="13"/>
      <c r="R40" s="13"/>
      <c r="S40" s="13"/>
    </row>
    <row r="41" spans="1:19">
      <c r="A41" s="13"/>
      <c r="B41" s="13"/>
      <c r="C41" s="13"/>
      <c r="D41" s="13"/>
      <c r="E41" s="13"/>
      <c r="F41" s="13"/>
      <c r="G41" s="13"/>
      <c r="H41" s="31" t="s">
        <v>47</v>
      </c>
      <c r="I41" s="16">
        <f>SUM(I35:I40)</f>
        <v>10</v>
      </c>
      <c r="J41" s="33">
        <f>SUM(J35:J40)</f>
        <v>1</v>
      </c>
      <c r="K41" s="33">
        <f t="shared" ref="K41:S41" si="6">SUM(K35:K40)</f>
        <v>4</v>
      </c>
      <c r="L41" s="33">
        <f t="shared" si="6"/>
        <v>0</v>
      </c>
      <c r="M41" s="33">
        <f t="shared" si="6"/>
        <v>0</v>
      </c>
      <c r="N41" s="33">
        <f t="shared" si="6"/>
        <v>0</v>
      </c>
      <c r="O41" s="33">
        <f t="shared" si="6"/>
        <v>3</v>
      </c>
      <c r="P41" s="33">
        <f t="shared" si="6"/>
        <v>0</v>
      </c>
      <c r="Q41" s="33">
        <f t="shared" si="6"/>
        <v>2</v>
      </c>
      <c r="R41" s="33">
        <f t="shared" si="6"/>
        <v>0</v>
      </c>
      <c r="S41" s="33">
        <f t="shared" si="6"/>
        <v>0</v>
      </c>
    </row>
    <row r="42" spans="1:19">
      <c r="A42" s="13"/>
      <c r="B42" s="13"/>
      <c r="C42" s="13"/>
      <c r="D42" s="13"/>
      <c r="E42" s="13"/>
      <c r="F42" s="13"/>
      <c r="G42" s="13"/>
      <c r="H42" s="31" t="s">
        <v>48</v>
      </c>
      <c r="I42" s="16">
        <f>COUNT(I35:I40)</f>
        <v>6</v>
      </c>
      <c r="J42" s="33"/>
      <c r="K42" s="13"/>
      <c r="L42" s="13"/>
      <c r="M42" s="13"/>
      <c r="N42" s="13"/>
      <c r="O42" s="13"/>
      <c r="P42" s="13"/>
      <c r="Q42" s="13"/>
      <c r="R42" s="13"/>
      <c r="S42" s="13"/>
    </row>
    <row r="44" spans="1:19">
      <c r="A44" s="13"/>
      <c r="B44" s="13"/>
      <c r="C44" s="13"/>
      <c r="D44" s="13"/>
      <c r="E44" s="13"/>
      <c r="F44" s="13"/>
      <c r="G44" s="13"/>
      <c r="H44" s="13"/>
      <c r="I44" s="14" t="s">
        <v>0</v>
      </c>
      <c r="J44" s="15" t="s">
        <v>1</v>
      </c>
      <c r="K44" s="16" t="s">
        <v>2</v>
      </c>
      <c r="L44" s="16" t="s">
        <v>3</v>
      </c>
      <c r="M44" s="16" t="s">
        <v>4</v>
      </c>
      <c r="N44" s="16" t="s">
        <v>5</v>
      </c>
      <c r="O44" s="16" t="s">
        <v>6</v>
      </c>
      <c r="P44" s="16" t="s">
        <v>7</v>
      </c>
      <c r="Q44" s="16" t="s">
        <v>8</v>
      </c>
      <c r="R44" s="16" t="s">
        <v>9</v>
      </c>
      <c r="S44" s="16" t="s">
        <v>10</v>
      </c>
    </row>
    <row r="45" spans="1:19">
      <c r="A45" s="36"/>
      <c r="B45" s="36"/>
      <c r="C45" s="36"/>
      <c r="D45" s="36"/>
      <c r="E45" s="36"/>
      <c r="F45" s="36"/>
      <c r="G45" s="36"/>
      <c r="H45" s="36"/>
      <c r="I45" s="72" t="s">
        <v>11</v>
      </c>
      <c r="J45" s="73" t="s">
        <v>12</v>
      </c>
      <c r="K45" s="74" t="s">
        <v>13</v>
      </c>
      <c r="L45" s="74" t="s">
        <v>14</v>
      </c>
      <c r="M45" s="74" t="s">
        <v>15</v>
      </c>
      <c r="N45" s="74" t="s">
        <v>16</v>
      </c>
      <c r="O45" s="72" t="s">
        <v>17</v>
      </c>
      <c r="P45" s="72" t="s">
        <v>18</v>
      </c>
      <c r="Q45" s="72" t="s">
        <v>19</v>
      </c>
      <c r="R45" s="72" t="s">
        <v>20</v>
      </c>
      <c r="S45" s="72" t="s">
        <v>21</v>
      </c>
    </row>
    <row r="46" spans="1:19">
      <c r="A46" s="75" t="s">
        <v>107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</row>
    <row r="47" spans="1:19">
      <c r="A47" s="48" t="s">
        <v>108</v>
      </c>
      <c r="B47" s="77"/>
      <c r="C47" s="77"/>
      <c r="D47" s="77"/>
      <c r="E47" s="54" t="s">
        <v>33</v>
      </c>
      <c r="F47" s="54" t="s">
        <v>33</v>
      </c>
      <c r="G47" s="54" t="s">
        <v>33</v>
      </c>
      <c r="H47" s="77"/>
      <c r="I47" s="77"/>
      <c r="J47" s="70" t="s">
        <v>109</v>
      </c>
      <c r="K47" s="54" t="s">
        <v>110</v>
      </c>
      <c r="L47" s="54" t="s">
        <v>111</v>
      </c>
      <c r="M47" s="54" t="s">
        <v>112</v>
      </c>
      <c r="N47" s="54" t="s">
        <v>113</v>
      </c>
      <c r="O47" s="54" t="s">
        <v>113</v>
      </c>
      <c r="P47" s="53"/>
      <c r="Q47" s="54" t="s">
        <v>109</v>
      </c>
      <c r="R47" s="54" t="s">
        <v>109</v>
      </c>
      <c r="S47" s="54" t="s">
        <v>111</v>
      </c>
    </row>
    <row r="48" spans="1:19">
      <c r="A48" s="71" t="s">
        <v>114</v>
      </c>
      <c r="B48" s="13"/>
      <c r="C48" s="13"/>
      <c r="D48" s="13"/>
      <c r="E48" s="14" t="s">
        <v>33</v>
      </c>
      <c r="F48" s="14" t="s">
        <v>33</v>
      </c>
      <c r="G48" s="14" t="s">
        <v>33</v>
      </c>
      <c r="H48" s="13"/>
      <c r="I48" s="13"/>
      <c r="J48" s="18" t="s">
        <v>113</v>
      </c>
      <c r="K48" s="14" t="s">
        <v>113</v>
      </c>
      <c r="L48" s="14" t="s">
        <v>111</v>
      </c>
      <c r="M48" s="14" t="s">
        <v>113</v>
      </c>
      <c r="N48" s="14" t="s">
        <v>113</v>
      </c>
      <c r="O48" s="22"/>
      <c r="P48" s="14" t="s">
        <v>109</v>
      </c>
      <c r="Q48" s="14" t="s">
        <v>113</v>
      </c>
      <c r="R48" s="22"/>
      <c r="S48" s="14" t="s">
        <v>113</v>
      </c>
    </row>
    <row r="49" spans="1:19">
      <c r="A49" s="71" t="s">
        <v>115</v>
      </c>
      <c r="B49" s="13"/>
      <c r="C49" s="13"/>
      <c r="D49" s="13"/>
      <c r="E49" s="14" t="s">
        <v>33</v>
      </c>
      <c r="F49" s="14" t="s">
        <v>33</v>
      </c>
      <c r="G49" s="14" t="s">
        <v>33</v>
      </c>
      <c r="H49" s="13"/>
      <c r="I49" s="13"/>
      <c r="J49" s="18" t="s">
        <v>116</v>
      </c>
      <c r="K49" s="22"/>
      <c r="L49" s="22"/>
      <c r="M49" s="22"/>
      <c r="N49" s="22"/>
      <c r="O49" s="22"/>
      <c r="P49" s="22"/>
      <c r="Q49" s="14" t="s">
        <v>117</v>
      </c>
      <c r="R49" s="14" t="s">
        <v>118</v>
      </c>
      <c r="S49" s="22"/>
    </row>
    <row r="50" spans="1:19">
      <c r="A50" s="71" t="s">
        <v>119</v>
      </c>
      <c r="B50" s="13"/>
      <c r="C50" s="13"/>
      <c r="D50" s="13"/>
      <c r="E50" s="14" t="s">
        <v>33</v>
      </c>
      <c r="F50" s="14" t="s">
        <v>33</v>
      </c>
      <c r="G50" s="14" t="s">
        <v>33</v>
      </c>
      <c r="H50" s="13"/>
      <c r="I50" s="13"/>
      <c r="J50" s="18" t="s">
        <v>120</v>
      </c>
      <c r="K50" s="14" t="s">
        <v>113</v>
      </c>
      <c r="L50" s="22"/>
      <c r="M50" s="14" t="s">
        <v>113</v>
      </c>
      <c r="N50" s="14" t="s">
        <v>112</v>
      </c>
      <c r="O50" s="14" t="s">
        <v>121</v>
      </c>
      <c r="P50" s="14" t="s">
        <v>113</v>
      </c>
      <c r="Q50" s="14" t="s">
        <v>122</v>
      </c>
      <c r="R50" s="14" t="s">
        <v>111</v>
      </c>
      <c r="S50" s="14" t="s">
        <v>112</v>
      </c>
    </row>
    <row r="51" spans="1:19">
      <c r="A51" s="71" t="s">
        <v>123</v>
      </c>
      <c r="B51" s="13"/>
      <c r="C51" s="13"/>
      <c r="D51" s="13"/>
      <c r="E51" s="14" t="s">
        <v>33</v>
      </c>
      <c r="F51" s="14" t="s">
        <v>33</v>
      </c>
      <c r="G51" s="14" t="s">
        <v>33</v>
      </c>
      <c r="H51" s="13"/>
      <c r="I51" s="13"/>
      <c r="J51" s="18" t="s">
        <v>124</v>
      </c>
      <c r="K51" s="14" t="s">
        <v>125</v>
      </c>
      <c r="L51" s="22"/>
      <c r="M51" s="22"/>
      <c r="N51" s="22"/>
      <c r="O51" s="22"/>
      <c r="P51" s="22"/>
      <c r="Q51" s="22"/>
      <c r="R51" s="22"/>
      <c r="S51" s="22"/>
    </row>
    <row r="52" spans="1:19">
      <c r="A52" s="71" t="s">
        <v>126</v>
      </c>
      <c r="B52" s="13"/>
      <c r="C52" s="13"/>
      <c r="D52" s="13"/>
      <c r="E52" s="14" t="s">
        <v>33</v>
      </c>
      <c r="F52" s="14" t="s">
        <v>33</v>
      </c>
      <c r="G52" s="14" t="s">
        <v>33</v>
      </c>
      <c r="H52" s="13"/>
      <c r="I52" s="13"/>
      <c r="J52" s="26"/>
      <c r="K52" s="22"/>
      <c r="L52" s="22"/>
      <c r="M52" s="22"/>
      <c r="N52" s="22"/>
      <c r="O52" s="22"/>
      <c r="P52" s="22"/>
      <c r="Q52" s="22"/>
      <c r="R52" s="14" t="s">
        <v>111</v>
      </c>
      <c r="S52" s="22"/>
    </row>
    <row r="53" spans="1:19">
      <c r="A53" s="71" t="s">
        <v>127</v>
      </c>
      <c r="B53" s="13"/>
      <c r="C53" s="13"/>
      <c r="D53" s="13"/>
      <c r="E53" s="14" t="s">
        <v>33</v>
      </c>
      <c r="F53" s="14" t="s">
        <v>33</v>
      </c>
      <c r="G53" s="14" t="s">
        <v>33</v>
      </c>
      <c r="H53" s="13"/>
      <c r="I53" s="13"/>
      <c r="J53" s="18" t="s">
        <v>124</v>
      </c>
      <c r="K53" s="22"/>
      <c r="L53" s="22"/>
      <c r="M53" s="14" t="s">
        <v>128</v>
      </c>
      <c r="N53" s="22"/>
      <c r="O53" s="22"/>
      <c r="P53" s="22"/>
      <c r="Q53" s="22"/>
      <c r="R53" s="22"/>
      <c r="S53" s="22"/>
    </row>
    <row r="54" spans="1:19">
      <c r="A54" s="71" t="s">
        <v>129</v>
      </c>
      <c r="B54" s="13"/>
      <c r="C54" s="13"/>
      <c r="D54" s="13"/>
      <c r="E54" s="14" t="s">
        <v>33</v>
      </c>
      <c r="F54" s="14" t="s">
        <v>33</v>
      </c>
      <c r="G54" s="14" t="s">
        <v>33</v>
      </c>
      <c r="H54" s="13"/>
      <c r="I54" s="13"/>
      <c r="J54" s="26"/>
      <c r="K54" s="22"/>
      <c r="L54" s="22"/>
      <c r="M54" s="22"/>
      <c r="N54" s="22"/>
      <c r="O54" s="22"/>
      <c r="P54" s="22"/>
      <c r="Q54" s="22"/>
      <c r="R54" s="22"/>
      <c r="S54" s="14" t="s">
        <v>125</v>
      </c>
    </row>
    <row r="55" spans="1:19">
      <c r="A55" s="71" t="s">
        <v>130</v>
      </c>
      <c r="B55" s="13"/>
      <c r="C55" s="13"/>
      <c r="D55" s="13"/>
      <c r="E55" s="14" t="s">
        <v>33</v>
      </c>
      <c r="F55" s="14" t="s">
        <v>33</v>
      </c>
      <c r="G55" s="14" t="s">
        <v>33</v>
      </c>
      <c r="H55" s="13"/>
      <c r="I55" s="13"/>
      <c r="J55" s="18" t="s">
        <v>112</v>
      </c>
      <c r="K55" s="14" t="s">
        <v>112</v>
      </c>
      <c r="L55" s="22"/>
      <c r="M55" s="22"/>
      <c r="N55" s="14" t="s">
        <v>113</v>
      </c>
      <c r="O55" s="22"/>
      <c r="P55" s="14" t="s">
        <v>110</v>
      </c>
      <c r="Q55" s="14" t="s">
        <v>113</v>
      </c>
      <c r="R55" s="14" t="s">
        <v>111</v>
      </c>
      <c r="S55" s="14" t="s">
        <v>113</v>
      </c>
    </row>
    <row r="56" spans="1:19">
      <c r="A56" s="71" t="s">
        <v>131</v>
      </c>
      <c r="B56" s="13"/>
      <c r="C56" s="13"/>
      <c r="D56" s="13"/>
      <c r="E56" s="14" t="s">
        <v>33</v>
      </c>
      <c r="F56" s="14" t="s">
        <v>33</v>
      </c>
      <c r="G56" s="14" t="s">
        <v>33</v>
      </c>
      <c r="H56" s="13"/>
      <c r="I56" s="13"/>
      <c r="J56" s="18">
        <v>6</v>
      </c>
      <c r="K56" s="14">
        <v>22</v>
      </c>
      <c r="L56" s="22"/>
      <c r="M56" s="14" t="s">
        <v>113</v>
      </c>
      <c r="N56" s="14" t="s">
        <v>113</v>
      </c>
      <c r="O56" s="14">
        <v>4</v>
      </c>
      <c r="P56" s="22"/>
      <c r="Q56" s="22"/>
      <c r="R56" s="14" t="s">
        <v>113</v>
      </c>
      <c r="S56" s="14" t="s">
        <v>111</v>
      </c>
    </row>
    <row r="57" spans="1:19">
      <c r="A57" s="71" t="s">
        <v>132</v>
      </c>
      <c r="B57" s="13"/>
      <c r="C57" s="13"/>
      <c r="D57" s="13"/>
      <c r="E57" s="14" t="s">
        <v>33</v>
      </c>
      <c r="F57" s="14" t="s">
        <v>33</v>
      </c>
      <c r="G57" s="14" t="s">
        <v>33</v>
      </c>
      <c r="H57" s="13"/>
      <c r="I57" s="13"/>
      <c r="J57" s="26"/>
      <c r="K57" s="22"/>
      <c r="L57" s="22"/>
      <c r="M57" s="22"/>
      <c r="N57" s="14" t="s">
        <v>125</v>
      </c>
      <c r="O57" s="22"/>
      <c r="P57" s="22"/>
      <c r="Q57" s="22"/>
      <c r="R57" s="22"/>
      <c r="S57" s="22"/>
    </row>
    <row r="58" spans="1:19">
      <c r="A58" s="13"/>
      <c r="B58" s="13"/>
      <c r="C58" s="13"/>
      <c r="D58" s="82" t="s">
        <v>133</v>
      </c>
      <c r="E58" s="82"/>
      <c r="F58" s="82"/>
      <c r="G58" s="82"/>
      <c r="H58" s="82"/>
      <c r="I58" s="16">
        <f>I12+I17+I32+I41</f>
        <v>402</v>
      </c>
      <c r="J58" s="16">
        <f>J12+J17+J32+J41</f>
        <v>26</v>
      </c>
      <c r="K58" s="16">
        <f t="shared" ref="K58:S58" si="7">K12+K17+K32+K41</f>
        <v>38</v>
      </c>
      <c r="L58" s="16">
        <f t="shared" si="7"/>
        <v>47</v>
      </c>
      <c r="M58" s="16">
        <f t="shared" si="7"/>
        <v>12</v>
      </c>
      <c r="N58" s="16">
        <f t="shared" si="7"/>
        <v>54</v>
      </c>
      <c r="O58" s="16">
        <f t="shared" si="7"/>
        <v>17</v>
      </c>
      <c r="P58" s="16">
        <f t="shared" si="7"/>
        <v>84</v>
      </c>
      <c r="Q58" s="16">
        <f t="shared" si="7"/>
        <v>42</v>
      </c>
      <c r="R58" s="16">
        <f t="shared" si="7"/>
        <v>70</v>
      </c>
      <c r="S58" s="16">
        <f t="shared" si="7"/>
        <v>9</v>
      </c>
    </row>
    <row r="59" spans="1:19">
      <c r="A59" s="71"/>
      <c r="B59" s="13"/>
      <c r="C59" s="13"/>
      <c r="D59" s="82" t="s">
        <v>134</v>
      </c>
      <c r="E59" s="82"/>
      <c r="F59" s="82"/>
      <c r="G59" s="82"/>
      <c r="H59" s="82"/>
      <c r="I59" s="16">
        <f>I13+I18+I33+I42</f>
        <v>24</v>
      </c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1:19">
      <c r="A60" s="78" t="s">
        <v>135</v>
      </c>
      <c r="B60" s="79"/>
      <c r="C60" s="79"/>
      <c r="I60" s="80"/>
      <c r="J60" s="79"/>
      <c r="K60" s="79"/>
      <c r="L60" s="79"/>
      <c r="M60" s="79"/>
      <c r="N60" s="79"/>
      <c r="O60" s="79"/>
      <c r="P60" s="79"/>
      <c r="Q60" s="79"/>
      <c r="R60" s="79"/>
      <c r="S60" s="79"/>
    </row>
    <row r="61" spans="1:19">
      <c r="A61" s="78" t="s">
        <v>136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</row>
    <row r="62" spans="1:19">
      <c r="A62" s="78" t="s">
        <v>137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</row>
    <row r="63" spans="1:19">
      <c r="A63" s="78" t="s">
        <v>138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</row>
    <row r="64" spans="1:19">
      <c r="A64" s="78" t="s">
        <v>139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</row>
    <row r="65" spans="1:19">
      <c r="A65" s="78" t="s">
        <v>140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</row>
  </sheetData>
  <mergeCells count="21">
    <mergeCell ref="R3:R4"/>
    <mergeCell ref="S3:S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F3:F4"/>
    <mergeCell ref="D58:H58"/>
    <mergeCell ref="D59:H59"/>
    <mergeCell ref="A3:A4"/>
    <mergeCell ref="B3:B4"/>
    <mergeCell ref="C3:C4"/>
    <mergeCell ref="D3:D4"/>
    <mergeCell ref="E3:E4"/>
    <mergeCell ref="G3:G4"/>
  </mergeCells>
  <phoneticPr fontId="1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D8233-825B-4EDC-A020-E2347A88AFB3}">
  <dimension ref="A1:F13"/>
  <sheetViews>
    <sheetView workbookViewId="0">
      <selection activeCell="B3" sqref="B3"/>
    </sheetView>
  </sheetViews>
  <sheetFormatPr defaultRowHeight="15"/>
  <cols>
    <col min="1" max="2" width="12.5703125" customWidth="1"/>
    <col min="3" max="3" width="21.42578125" customWidth="1"/>
    <col min="4" max="4" width="23" bestFit="1" customWidth="1"/>
    <col min="5" max="5" width="36.85546875" bestFit="1" customWidth="1"/>
    <col min="6" max="6" width="25.85546875" bestFit="1" customWidth="1"/>
  </cols>
  <sheetData>
    <row r="1" spans="1:6" ht="51">
      <c r="A1" s="3" t="s">
        <v>141</v>
      </c>
      <c r="B1" s="11" t="s">
        <v>142</v>
      </c>
      <c r="C1" s="3" t="s">
        <v>143</v>
      </c>
      <c r="D1" s="3" t="s">
        <v>144</v>
      </c>
      <c r="E1" s="3" t="s">
        <v>142</v>
      </c>
      <c r="F1" s="3" t="s">
        <v>145</v>
      </c>
    </row>
    <row r="2" spans="1:6">
      <c r="A2" s="6" t="s">
        <v>146</v>
      </c>
      <c r="B2" s="8">
        <v>10.4</v>
      </c>
      <c r="C2" s="4">
        <v>2.5</v>
      </c>
      <c r="D2" s="4">
        <f>alapadatok!J58</f>
        <v>26</v>
      </c>
      <c r="E2" s="7">
        <f>D2/C2</f>
        <v>10.4</v>
      </c>
      <c r="F2" s="5" t="s">
        <v>12</v>
      </c>
    </row>
    <row r="3" spans="1:6">
      <c r="A3" s="6" t="s">
        <v>147</v>
      </c>
      <c r="B3" s="8">
        <v>19</v>
      </c>
      <c r="C3" s="4">
        <v>2</v>
      </c>
      <c r="D3" s="4">
        <f>alapadatok!K58</f>
        <v>38</v>
      </c>
      <c r="E3" s="7">
        <f t="shared" ref="E3:E11" si="0">D3/C3</f>
        <v>19</v>
      </c>
      <c r="F3" s="5" t="s">
        <v>13</v>
      </c>
    </row>
    <row r="4" spans="1:6">
      <c r="A4" s="6" t="s">
        <v>148</v>
      </c>
      <c r="B4" s="8">
        <v>11.19047619047619</v>
      </c>
      <c r="C4" s="4">
        <v>4.2</v>
      </c>
      <c r="D4" s="4">
        <f>alapadatok!L58</f>
        <v>47</v>
      </c>
      <c r="E4" s="7">
        <f t="shared" si="0"/>
        <v>11.19047619047619</v>
      </c>
      <c r="F4" s="5" t="s">
        <v>14</v>
      </c>
    </row>
    <row r="5" spans="1:6">
      <c r="A5" s="6" t="s">
        <v>149</v>
      </c>
      <c r="B5" s="8">
        <v>8.5714285714285712</v>
      </c>
      <c r="C5" s="4">
        <v>1.4</v>
      </c>
      <c r="D5" s="4">
        <f>alapadatok!M58</f>
        <v>12</v>
      </c>
      <c r="E5" s="7">
        <f t="shared" si="0"/>
        <v>8.5714285714285712</v>
      </c>
      <c r="F5" s="5" t="s">
        <v>15</v>
      </c>
    </row>
    <row r="6" spans="1:6">
      <c r="A6" s="6" t="s">
        <v>150</v>
      </c>
      <c r="B6" s="8">
        <v>7.2972972972972974</v>
      </c>
      <c r="C6" s="4">
        <v>7.4</v>
      </c>
      <c r="D6" s="4">
        <f>alapadatok!N58</f>
        <v>54</v>
      </c>
      <c r="E6" s="7">
        <f t="shared" si="0"/>
        <v>7.2972972972972974</v>
      </c>
      <c r="F6" s="5" t="s">
        <v>19</v>
      </c>
    </row>
    <row r="7" spans="1:6">
      <c r="A7" s="6" t="s">
        <v>151</v>
      </c>
      <c r="B7" s="8">
        <v>10</v>
      </c>
      <c r="C7" s="4">
        <v>1.7</v>
      </c>
      <c r="D7" s="4">
        <f>alapadatok!O58</f>
        <v>17</v>
      </c>
      <c r="E7" s="7">
        <f t="shared" si="0"/>
        <v>10</v>
      </c>
      <c r="F7" s="5" t="s">
        <v>17</v>
      </c>
    </row>
    <row r="8" spans="1:6">
      <c r="A8" s="6" t="s">
        <v>152</v>
      </c>
      <c r="B8" s="8">
        <v>42</v>
      </c>
      <c r="C8" s="4">
        <v>2</v>
      </c>
      <c r="D8" s="4">
        <f>alapadatok!P58</f>
        <v>84</v>
      </c>
      <c r="E8" s="7">
        <f t="shared" si="0"/>
        <v>42</v>
      </c>
      <c r="F8" s="5" t="s">
        <v>18</v>
      </c>
    </row>
    <row r="9" spans="1:6">
      <c r="A9" s="6" t="s">
        <v>153</v>
      </c>
      <c r="B9" s="8">
        <v>23.33</v>
      </c>
      <c r="C9" s="4">
        <v>1.8</v>
      </c>
      <c r="D9" s="4">
        <f>alapadatok!Q58</f>
        <v>42</v>
      </c>
      <c r="E9" s="7">
        <f t="shared" si="0"/>
        <v>23.333333333333332</v>
      </c>
      <c r="F9" s="5" t="s">
        <v>19</v>
      </c>
    </row>
    <row r="10" spans="1:6">
      <c r="A10" s="6" t="s">
        <v>154</v>
      </c>
      <c r="B10" s="8">
        <v>77.777777777777771</v>
      </c>
      <c r="C10" s="4">
        <v>0.9</v>
      </c>
      <c r="D10" s="4">
        <f>alapadatok!R58</f>
        <v>70</v>
      </c>
      <c r="E10" s="7">
        <f t="shared" si="0"/>
        <v>77.777777777777771</v>
      </c>
      <c r="F10" s="5" t="s">
        <v>20</v>
      </c>
    </row>
    <row r="11" spans="1:6">
      <c r="A11" s="6" t="s">
        <v>155</v>
      </c>
      <c r="B11" s="8">
        <v>3.6</v>
      </c>
      <c r="C11" s="4">
        <v>2.5</v>
      </c>
      <c r="D11" s="4">
        <f>alapadatok!S58</f>
        <v>9</v>
      </c>
      <c r="E11" s="7">
        <f t="shared" si="0"/>
        <v>3.6</v>
      </c>
      <c r="F11" s="5" t="s">
        <v>21</v>
      </c>
    </row>
    <row r="13" spans="1:6">
      <c r="A13" s="9" t="s">
        <v>156</v>
      </c>
      <c r="B13" s="10">
        <f>AVERAGE(B2:B11)</f>
        <v>21.316697983697985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F2BA9-C81D-438B-B7FD-B049E3394D40}">
  <dimension ref="A1:A27"/>
  <sheetViews>
    <sheetView workbookViewId="0">
      <selection activeCell="F27" sqref="F27"/>
    </sheetView>
  </sheetViews>
  <sheetFormatPr defaultRowHeight="15"/>
  <cols>
    <col min="1" max="1" width="41.5703125" customWidth="1"/>
  </cols>
  <sheetData>
    <row r="1" spans="1:1" ht="15.75">
      <c r="A1" s="1" t="s">
        <v>157</v>
      </c>
    </row>
    <row r="2" spans="1:1" ht="15.75">
      <c r="A2" s="1" t="s">
        <v>158</v>
      </c>
    </row>
    <row r="3" spans="1:1" ht="15.75">
      <c r="A3" s="1" t="s">
        <v>159</v>
      </c>
    </row>
    <row r="4" spans="1:1" ht="15.75">
      <c r="A4" s="1" t="s">
        <v>160</v>
      </c>
    </row>
    <row r="5" spans="1:1" ht="15.75">
      <c r="A5" s="1" t="s">
        <v>161</v>
      </c>
    </row>
    <row r="6" spans="1:1" ht="15.75">
      <c r="A6" s="1" t="s">
        <v>162</v>
      </c>
    </row>
    <row r="7" spans="1:1" ht="15.75">
      <c r="A7" s="1" t="s">
        <v>163</v>
      </c>
    </row>
    <row r="8" spans="1:1" ht="15.75">
      <c r="A8" s="1" t="s">
        <v>164</v>
      </c>
    </row>
    <row r="9" spans="1:1" ht="15.75">
      <c r="A9" s="1" t="s">
        <v>165</v>
      </c>
    </row>
    <row r="10" spans="1:1" ht="15.75">
      <c r="A10" s="1" t="s">
        <v>166</v>
      </c>
    </row>
    <row r="11" spans="1:1" ht="15.75">
      <c r="A11" s="1" t="s">
        <v>167</v>
      </c>
    </row>
    <row r="12" spans="1:1" ht="15.75">
      <c r="A12" s="1" t="s">
        <v>168</v>
      </c>
    </row>
    <row r="13" spans="1:1" ht="15.75">
      <c r="A13" s="1" t="s">
        <v>169</v>
      </c>
    </row>
    <row r="14" spans="1:1" ht="15.75">
      <c r="A14" s="1" t="s">
        <v>170</v>
      </c>
    </row>
    <row r="15" spans="1:1" ht="15.75">
      <c r="A15" s="1" t="s">
        <v>171</v>
      </c>
    </row>
    <row r="16" spans="1:1" ht="15.75">
      <c r="A16" s="1" t="s">
        <v>172</v>
      </c>
    </row>
    <row r="17" spans="1:1" ht="15.75">
      <c r="A17" s="1" t="s">
        <v>173</v>
      </c>
    </row>
    <row r="18" spans="1:1" ht="15.75">
      <c r="A18" s="1" t="s">
        <v>174</v>
      </c>
    </row>
    <row r="19" spans="1:1" ht="15.75">
      <c r="A19" s="1" t="s">
        <v>175</v>
      </c>
    </row>
    <row r="20" spans="1:1" ht="15.75">
      <c r="A20" s="1" t="s">
        <v>176</v>
      </c>
    </row>
    <row r="21" spans="1:1" ht="15.75">
      <c r="A21" s="1" t="s">
        <v>177</v>
      </c>
    </row>
    <row r="22" spans="1:1" ht="15.75">
      <c r="A22" s="1" t="s">
        <v>178</v>
      </c>
    </row>
    <row r="23" spans="1:1" ht="15.75">
      <c r="A23" s="1" t="s">
        <v>179</v>
      </c>
    </row>
    <row r="24" spans="1:1" ht="15.75">
      <c r="A24" s="1" t="s">
        <v>180</v>
      </c>
    </row>
    <row r="25" spans="1:1" ht="15.75">
      <c r="A25" s="1" t="s">
        <v>181</v>
      </c>
    </row>
    <row r="26" spans="1:1" ht="15.75">
      <c r="A26" s="1" t="s">
        <v>182</v>
      </c>
    </row>
    <row r="27" spans="1:1" ht="15.75">
      <c r="A27" s="1" t="s">
        <v>183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15A67-ACDC-4EAF-B3BE-C3363F8BE2FE}">
  <dimension ref="A1:A43"/>
  <sheetViews>
    <sheetView workbookViewId="0"/>
  </sheetViews>
  <sheetFormatPr defaultRowHeight="15"/>
  <cols>
    <col min="1" max="1" width="39.140625" customWidth="1"/>
  </cols>
  <sheetData>
    <row r="1" spans="1:1">
      <c r="A1" s="2" t="s">
        <v>184</v>
      </c>
    </row>
    <row r="2" spans="1:1" ht="15.75">
      <c r="A2" s="1" t="s">
        <v>185</v>
      </c>
    </row>
    <row r="3" spans="1:1" ht="15.75">
      <c r="A3" s="1" t="s">
        <v>186</v>
      </c>
    </row>
    <row r="4" spans="1:1" ht="15.75">
      <c r="A4" s="1" t="s">
        <v>187</v>
      </c>
    </row>
    <row r="5" spans="1:1" ht="15.75">
      <c r="A5" s="1" t="s">
        <v>188</v>
      </c>
    </row>
    <row r="6" spans="1:1" ht="15.75">
      <c r="A6" s="1" t="s">
        <v>189</v>
      </c>
    </row>
    <row r="7" spans="1:1" ht="15.75">
      <c r="A7" s="1" t="s">
        <v>190</v>
      </c>
    </row>
    <row r="8" spans="1:1" ht="15.75">
      <c r="A8" s="1" t="s">
        <v>191</v>
      </c>
    </row>
    <row r="9" spans="1:1" ht="15.75">
      <c r="A9" s="1" t="s">
        <v>192</v>
      </c>
    </row>
    <row r="10" spans="1:1" ht="15.75">
      <c r="A10" s="1" t="s">
        <v>193</v>
      </c>
    </row>
    <row r="11" spans="1:1" ht="15.75">
      <c r="A11" s="1" t="s">
        <v>194</v>
      </c>
    </row>
    <row r="12" spans="1:1" ht="15.75">
      <c r="A12" s="1" t="s">
        <v>195</v>
      </c>
    </row>
    <row r="13" spans="1:1" ht="15.75">
      <c r="A13" s="1" t="s">
        <v>196</v>
      </c>
    </row>
    <row r="14" spans="1:1" ht="15.75">
      <c r="A14" s="1" t="s">
        <v>197</v>
      </c>
    </row>
    <row r="15" spans="1:1" ht="15.75">
      <c r="A15" s="1" t="s">
        <v>198</v>
      </c>
    </row>
    <row r="16" spans="1:1" ht="15.75">
      <c r="A16" s="1" t="s">
        <v>199</v>
      </c>
    </row>
    <row r="17" spans="1:1" ht="15.75">
      <c r="A17" s="1" t="s">
        <v>200</v>
      </c>
    </row>
    <row r="18" spans="1:1" ht="15.75">
      <c r="A18" s="1" t="s">
        <v>201</v>
      </c>
    </row>
    <row r="19" spans="1:1" ht="15.75">
      <c r="A19" s="1" t="s">
        <v>202</v>
      </c>
    </row>
    <row r="20" spans="1:1" ht="15.75">
      <c r="A20" s="1" t="s">
        <v>203</v>
      </c>
    </row>
    <row r="21" spans="1:1" ht="15.75">
      <c r="A21" s="1" t="s">
        <v>204</v>
      </c>
    </row>
    <row r="22" spans="1:1" ht="15.75">
      <c r="A22" s="1" t="s">
        <v>205</v>
      </c>
    </row>
    <row r="23" spans="1:1" ht="15.75">
      <c r="A23" s="1" t="s">
        <v>206</v>
      </c>
    </row>
    <row r="24" spans="1:1" ht="15.75">
      <c r="A24" s="1" t="s">
        <v>207</v>
      </c>
    </row>
    <row r="25" spans="1:1" ht="15.75">
      <c r="A25" s="1" t="s">
        <v>208</v>
      </c>
    </row>
    <row r="26" spans="1:1" ht="15.75">
      <c r="A26" s="1" t="s">
        <v>209</v>
      </c>
    </row>
    <row r="27" spans="1:1" ht="15.75">
      <c r="A27" s="1" t="s">
        <v>210</v>
      </c>
    </row>
    <row r="28" spans="1:1" ht="15.75">
      <c r="A28" s="1" t="s">
        <v>211</v>
      </c>
    </row>
    <row r="29" spans="1:1" ht="15.75">
      <c r="A29" s="1" t="s">
        <v>212</v>
      </c>
    </row>
    <row r="30" spans="1:1" ht="15.75">
      <c r="A30" s="1" t="s">
        <v>213</v>
      </c>
    </row>
    <row r="31" spans="1:1" ht="15.75">
      <c r="A31" s="1" t="s">
        <v>214</v>
      </c>
    </row>
    <row r="32" spans="1:1" ht="15.75">
      <c r="A32" s="1" t="s">
        <v>215</v>
      </c>
    </row>
    <row r="33" spans="1:1" ht="15.75">
      <c r="A33" s="1" t="s">
        <v>216</v>
      </c>
    </row>
    <row r="34" spans="1:1" ht="15.75">
      <c r="A34" s="1" t="s">
        <v>217</v>
      </c>
    </row>
    <row r="35" spans="1:1" ht="15.75">
      <c r="A35" s="1" t="s">
        <v>218</v>
      </c>
    </row>
    <row r="36" spans="1:1" ht="15.75">
      <c r="A36" s="1" t="s">
        <v>219</v>
      </c>
    </row>
    <row r="37" spans="1:1" ht="15.75">
      <c r="A37" s="1" t="s">
        <v>220</v>
      </c>
    </row>
    <row r="38" spans="1:1" ht="15.75">
      <c r="A38" s="1" t="s">
        <v>221</v>
      </c>
    </row>
    <row r="39" spans="1:1" ht="15.75">
      <c r="A39" s="1" t="s">
        <v>222</v>
      </c>
    </row>
    <row r="40" spans="1:1" ht="15.75">
      <c r="A40" s="1" t="s">
        <v>223</v>
      </c>
    </row>
    <row r="41" spans="1:1" ht="15.75">
      <c r="A41" s="1" t="s">
        <v>224</v>
      </c>
    </row>
    <row r="42" spans="1:1" ht="15.75">
      <c r="A42" s="1" t="s">
        <v>225</v>
      </c>
    </row>
    <row r="43" spans="1:1" ht="15.75">
      <c r="A43" s="1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Kenéz Árpád</dc:creator>
  <cp:keywords/>
  <dc:description/>
  <cp:lastModifiedBy>Dr. Pető Ákos</cp:lastModifiedBy>
  <cp:revision/>
  <dcterms:created xsi:type="dcterms:W3CDTF">2013-10-01T12:16:32Z</dcterms:created>
  <dcterms:modified xsi:type="dcterms:W3CDTF">2025-07-24T08:04:04Z</dcterms:modified>
  <cp:category/>
  <cp:contentStatus/>
</cp:coreProperties>
</file>