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BLIKACIO\FOLYAMATBAN\#SOMOGYTUR\#KEZIRAT_TISZTAZASA\"/>
    </mc:Choice>
  </mc:AlternateContent>
  <xr:revisionPtr revIDLastSave="0" documentId="13_ncr:1_{ED74E6BE-277F-4066-8E17-DCF28EF68A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apadatok" sheetId="1" r:id="rId1"/>
    <sheet name="mag koncentráció" sheetId="4" r:id="rId2"/>
    <sheet name="okocsoport_kod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2" i="4"/>
  <c r="D17" i="4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G40" i="1"/>
  <c r="R43" i="1"/>
  <c r="F44" i="1"/>
  <c r="F54" i="1"/>
  <c r="F55" i="1"/>
  <c r="F56" i="1"/>
  <c r="F57" i="1"/>
  <c r="F58" i="1"/>
  <c r="F59" i="1"/>
  <c r="F53" i="1"/>
  <c r="F48" i="1"/>
  <c r="F49" i="1"/>
  <c r="F50" i="1"/>
  <c r="F47" i="1"/>
  <c r="F39" i="1"/>
  <c r="F38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G35" i="1"/>
  <c r="F34" i="1"/>
  <c r="F35" i="1" s="1"/>
  <c r="H31" i="1"/>
  <c r="I31" i="1"/>
  <c r="J31" i="1"/>
  <c r="K31" i="1"/>
  <c r="L31" i="1"/>
  <c r="M31" i="1"/>
  <c r="N31" i="1"/>
  <c r="O31" i="1"/>
  <c r="O43" i="1" s="1"/>
  <c r="P31" i="1"/>
  <c r="Q31" i="1"/>
  <c r="R31" i="1"/>
  <c r="S31" i="1"/>
  <c r="T31" i="1"/>
  <c r="U31" i="1"/>
  <c r="G31" i="1"/>
  <c r="F26" i="1"/>
  <c r="F27" i="1"/>
  <c r="F28" i="1"/>
  <c r="F29" i="1"/>
  <c r="F30" i="1"/>
  <c r="F25" i="1"/>
  <c r="H22" i="1"/>
  <c r="I22" i="1"/>
  <c r="J22" i="1"/>
  <c r="J43" i="1" s="1"/>
  <c r="K22" i="1"/>
  <c r="K43" i="1" s="1"/>
  <c r="L22" i="1"/>
  <c r="M22" i="1"/>
  <c r="N22" i="1"/>
  <c r="N43" i="1" s="1"/>
  <c r="O22" i="1"/>
  <c r="P22" i="1"/>
  <c r="Q22" i="1"/>
  <c r="R22" i="1"/>
  <c r="S22" i="1"/>
  <c r="S43" i="1" s="1"/>
  <c r="T22" i="1"/>
  <c r="U22" i="1"/>
  <c r="G22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7" i="1"/>
  <c r="C17" i="4"/>
  <c r="E17" i="4" s="1"/>
  <c r="U43" i="1" l="1"/>
  <c r="M43" i="1"/>
  <c r="T43" i="1"/>
  <c r="L43" i="1"/>
  <c r="Q43" i="1"/>
  <c r="I43" i="1"/>
  <c r="P43" i="1"/>
  <c r="H43" i="1"/>
  <c r="G43" i="1"/>
  <c r="F61" i="1"/>
  <c r="F60" i="1"/>
  <c r="F51" i="1"/>
  <c r="F40" i="1"/>
  <c r="F31" i="1"/>
  <c r="F22" i="1"/>
  <c r="F43" i="1" l="1"/>
</calcChain>
</file>

<file path=xl/sharedStrings.xml><?xml version="1.0" encoding="utf-8"?>
<sst xmlns="http://schemas.openxmlformats.org/spreadsheetml/2006/main" count="346" uniqueCount="162">
  <si>
    <t>6.</t>
  </si>
  <si>
    <t>7.</t>
  </si>
  <si>
    <t>10.</t>
  </si>
  <si>
    <t>11.</t>
  </si>
  <si>
    <t>Latin név</t>
  </si>
  <si>
    <t>Magyar név</t>
  </si>
  <si>
    <t>félkaszat</t>
  </si>
  <si>
    <t>9.1.</t>
  </si>
  <si>
    <t>mag</t>
  </si>
  <si>
    <t>magtöredék</t>
  </si>
  <si>
    <t>füge</t>
  </si>
  <si>
    <t>ragadós galaj</t>
  </si>
  <si>
    <t>7.2./9.3./10.2.</t>
  </si>
  <si>
    <t>árpa</t>
  </si>
  <si>
    <t>szemtöredék</t>
  </si>
  <si>
    <t>szenült</t>
  </si>
  <si>
    <t>hamvas szeder</t>
  </si>
  <si>
    <t>4.1./4.2./9.3.</t>
  </si>
  <si>
    <t xml:space="preserve">csupasz szem </t>
  </si>
  <si>
    <t>csonthéjas mag</t>
  </si>
  <si>
    <t>csonthéjas mag töredék</t>
  </si>
  <si>
    <t>1.1.=szubmerz vízinövénytársulás</t>
  </si>
  <si>
    <t>1.2.=lebegő hínár</t>
  </si>
  <si>
    <t>1.3.=diverz vízinövények</t>
  </si>
  <si>
    <t>2.1.=nádas</t>
  </si>
  <si>
    <t>2.2.=magassásos</t>
  </si>
  <si>
    <t>2.3.=vízparti pionírok</t>
  </si>
  <si>
    <t>3.2.=nedves évelők</t>
  </si>
  <si>
    <t>4.1.=törmelékerdő (nedves termőhely)</t>
  </si>
  <si>
    <t>4.2.=ligeterdő/száraz erdő</t>
  </si>
  <si>
    <t>5.=világos keverékerdő (friss termőhely)</t>
  </si>
  <si>
    <t>6.=árnyékos erdő</t>
  </si>
  <si>
    <t>7.2.=erdőszéli társulás (átlagos termőhely)</t>
  </si>
  <si>
    <t>7.3.=erdőszéli társulás (száraz termőhely)</t>
  </si>
  <si>
    <t>8.1.=rét/legelő (nedves termőhely)</t>
  </si>
  <si>
    <t>8.2=rét/legelő (átlagos termőhely)</t>
  </si>
  <si>
    <t>8.3.=száraz rét/legelő és sziklagyep</t>
  </si>
  <si>
    <t>9.1.=kultúrnövény</t>
  </si>
  <si>
    <t>9.2.=tavaszi (kapás) gyom</t>
  </si>
  <si>
    <t>9.3.=őszi gabonagyom</t>
  </si>
  <si>
    <t>10.1.=nedves termőhelyű ruderália</t>
  </si>
  <si>
    <t>10.3.=száraz termőhelyű ruderália</t>
  </si>
  <si>
    <t>Diverz=nem besorolható</t>
  </si>
  <si>
    <t>Leletkísérő szám</t>
  </si>
  <si>
    <t>STR</t>
  </si>
  <si>
    <t xml:space="preserve">x </t>
  </si>
  <si>
    <t>x</t>
  </si>
  <si>
    <t>Kása töredék</t>
  </si>
  <si>
    <t>durva gabonaőrleményből (nagyobb: 6,6x6,0 mm)</t>
  </si>
  <si>
    <t>ép csupasz szem</t>
  </si>
  <si>
    <t>recens</t>
  </si>
  <si>
    <t>csupasz szemtöredék</t>
  </si>
  <si>
    <t>csupasz juvenilis szemtöredék</t>
  </si>
  <si>
    <t>villa töredék</t>
  </si>
  <si>
    <t>pelyvás szem</t>
  </si>
  <si>
    <t>csupaszárpa</t>
  </si>
  <si>
    <t>összeégett csupasz szem (2x2)</t>
  </si>
  <si>
    <t>csupasz szem</t>
  </si>
  <si>
    <t>sült, edény aljáról, az erjedés nyomaival, finom őrlemény (4,7x7,8; 4,0x5,3 mm)</t>
  </si>
  <si>
    <t>mag (d=2,6 mm)</t>
  </si>
  <si>
    <t>mag (d=2,4 mm)</t>
  </si>
  <si>
    <t>mag (d=2,9 mm)</t>
  </si>
  <si>
    <t>mag (d=3,0 mm)</t>
  </si>
  <si>
    <t>szalmaszár töredéke a nodusszal</t>
  </si>
  <si>
    <t>mag (d=2,8 mm)</t>
  </si>
  <si>
    <t>közepesen finom gabonaőrleményből (legnagyobb: 5,6x4,8 mm)</t>
  </si>
  <si>
    <t>gabonaféle (árpa/búza)</t>
  </si>
  <si>
    <t>fehér libatop</t>
  </si>
  <si>
    <t>9.2./9.3./10.2.</t>
  </si>
  <si>
    <t>többsoros árpa</t>
  </si>
  <si>
    <t>keszegsaláta</t>
  </si>
  <si>
    <t>kaszat</t>
  </si>
  <si>
    <t>kismagvú lencse</t>
  </si>
  <si>
    <t>fekete eper</t>
  </si>
  <si>
    <t>mák</t>
  </si>
  <si>
    <t>7.1./10.2.</t>
  </si>
  <si>
    <t>gyalogbodza</t>
  </si>
  <si>
    <t>8.2./9.2./9.3/10.2</t>
  </si>
  <si>
    <t>pongyola pitypang</t>
  </si>
  <si>
    <t>tönköly</t>
  </si>
  <si>
    <t>alakor</t>
  </si>
  <si>
    <t>alakor/tönke</t>
  </si>
  <si>
    <t>tönke</t>
  </si>
  <si>
    <t>9.3./9.2. (szőlőben is)</t>
  </si>
  <si>
    <t>-</t>
  </si>
  <si>
    <t>Összesen:</t>
  </si>
  <si>
    <t>G Egyéb megfigyelt maradványok</t>
  </si>
  <si>
    <t>xx</t>
  </si>
  <si>
    <t>xxx</t>
  </si>
  <si>
    <t>Sorszám</t>
  </si>
  <si>
    <t>Mintakód</t>
  </si>
  <si>
    <t>Kiindulási tömeg [kg]</t>
  </si>
  <si>
    <t>Maradvány mennyiség [n]</t>
  </si>
  <si>
    <t>1.</t>
  </si>
  <si>
    <t>2.</t>
  </si>
  <si>
    <t>3.</t>
  </si>
  <si>
    <t>4.</t>
  </si>
  <si>
    <t>n.a.</t>
  </si>
  <si>
    <t>5.</t>
  </si>
  <si>
    <t>8a.</t>
  </si>
  <si>
    <t>8b.</t>
  </si>
  <si>
    <t>9a.</t>
  </si>
  <si>
    <t>9b.</t>
  </si>
  <si>
    <t>9c.</t>
  </si>
  <si>
    <t>9d.</t>
  </si>
  <si>
    <t>Maradványtípus</t>
  </si>
  <si>
    <t>Megtartás</t>
  </si>
  <si>
    <t>Ökocsoport (Jacomet et al. 1989)</t>
  </si>
  <si>
    <t>Szumma</t>
  </si>
  <si>
    <t>A. Termesztett lágyszárú fajok</t>
  </si>
  <si>
    <t>AA. Gabonák</t>
  </si>
  <si>
    <r>
      <t>szemterméstöredék (</t>
    </r>
    <r>
      <rPr>
        <i/>
        <sz val="8"/>
        <color theme="1"/>
        <rFont val="Calibri Light"/>
        <family val="2"/>
        <charset val="238"/>
        <scheme val="major"/>
      </rPr>
      <t>Hordeum</t>
    </r>
    <r>
      <rPr>
        <sz val="8"/>
        <color theme="1"/>
        <rFont val="Calibri Light"/>
        <family val="2"/>
        <charset val="238"/>
        <scheme val="major"/>
      </rPr>
      <t>/</t>
    </r>
    <r>
      <rPr>
        <i/>
        <sz val="8"/>
        <color theme="1"/>
        <rFont val="Calibri Light"/>
        <family val="2"/>
        <charset val="238"/>
        <scheme val="major"/>
      </rPr>
      <t>Triticum</t>
    </r>
    <r>
      <rPr>
        <sz val="8"/>
        <color theme="1"/>
        <rFont val="Calibri Light"/>
        <family val="2"/>
        <charset val="238"/>
        <scheme val="major"/>
      </rPr>
      <t>)</t>
    </r>
  </si>
  <si>
    <r>
      <t>cerealia (</t>
    </r>
    <r>
      <rPr>
        <i/>
        <sz val="8"/>
        <color theme="1"/>
        <rFont val="Calibri Light"/>
        <family val="2"/>
        <charset val="238"/>
        <scheme val="major"/>
      </rPr>
      <t>Hordeum</t>
    </r>
    <r>
      <rPr>
        <sz val="8"/>
        <color theme="1"/>
        <rFont val="Calibri Light"/>
        <family val="2"/>
        <charset val="238"/>
        <scheme val="major"/>
      </rPr>
      <t>/</t>
    </r>
    <r>
      <rPr>
        <i/>
        <sz val="8"/>
        <color theme="1"/>
        <rFont val="Calibri Light"/>
        <family val="2"/>
        <charset val="238"/>
        <scheme val="major"/>
      </rPr>
      <t>Triticum</t>
    </r>
    <r>
      <rPr>
        <sz val="8"/>
        <color theme="1"/>
        <rFont val="Calibri Light"/>
        <family val="2"/>
        <charset val="238"/>
        <scheme val="major"/>
      </rPr>
      <t>)</t>
    </r>
  </si>
  <si>
    <r>
      <rPr>
        <i/>
        <sz val="8"/>
        <rFont val="Calibri Light"/>
        <family val="2"/>
        <charset val="238"/>
        <scheme val="major"/>
      </rPr>
      <t>Hordeum vulgare</t>
    </r>
    <r>
      <rPr>
        <sz val="8"/>
        <rFont val="Calibri Light"/>
        <family val="2"/>
        <charset val="238"/>
        <scheme val="major"/>
      </rPr>
      <t xml:space="preserve"> L. var. </t>
    </r>
    <r>
      <rPr>
        <i/>
        <sz val="8"/>
        <rFont val="Calibri Light"/>
        <family val="2"/>
        <charset val="238"/>
        <scheme val="major"/>
      </rPr>
      <t>nudum</t>
    </r>
  </si>
  <si>
    <r>
      <t>Triticum</t>
    </r>
    <r>
      <rPr>
        <i/>
        <sz val="8"/>
        <rFont val="Calibri Light"/>
        <family val="2"/>
        <charset val="238"/>
        <scheme val="major"/>
      </rPr>
      <t xml:space="preserve"> monococcum</t>
    </r>
    <r>
      <rPr>
        <sz val="8"/>
        <rFont val="Calibri Light"/>
        <family val="2"/>
        <charset val="238"/>
        <scheme val="major"/>
      </rPr>
      <t>/</t>
    </r>
    <r>
      <rPr>
        <i/>
        <sz val="8"/>
        <rFont val="Calibri Light"/>
        <family val="2"/>
        <charset val="238"/>
        <scheme val="major"/>
      </rPr>
      <t>dicoccum</t>
    </r>
    <r>
      <rPr>
        <sz val="8"/>
        <rFont val="Calibri Light"/>
        <family val="2"/>
        <charset val="238"/>
        <scheme val="major"/>
      </rPr>
      <t xml:space="preserve"> L.</t>
    </r>
  </si>
  <si>
    <t>Részösszeg</t>
  </si>
  <si>
    <t>Taxonszám</t>
  </si>
  <si>
    <t>AB. Hüvelyesek</t>
  </si>
  <si>
    <t>C. Szántóföldi gyomok és ruderáliák</t>
  </si>
  <si>
    <t>AC. Olaj- és rostnövények</t>
  </si>
  <si>
    <t>D. Ételmaradványok</t>
  </si>
  <si>
    <t>E. Recens maradványok</t>
  </si>
  <si>
    <r>
      <rPr>
        <i/>
        <sz val="8"/>
        <rFont val="Calibri Light"/>
        <family val="2"/>
        <charset val="238"/>
        <scheme val="major"/>
      </rPr>
      <t>Chenopodium album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</si>
  <si>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Ficus carica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</si>
  <si>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Lactuca serriola</t>
    </r>
    <r>
      <rPr>
        <sz val="8"/>
        <rFont val="Calibri Light"/>
        <family val="2"/>
        <charset val="238"/>
        <scheme val="major"/>
      </rPr>
      <t xml:space="preserve"> Torn.</t>
    </r>
  </si>
  <si>
    <r>
      <rPr>
        <i/>
        <sz val="8"/>
        <rFont val="Calibri Light"/>
        <family val="2"/>
        <charset val="238"/>
        <scheme val="major"/>
      </rPr>
      <t>Morus nigra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</si>
  <si>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Rubus caesius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</si>
  <si>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Sambucus ebulus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</si>
  <si>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Taraxacum officinale</t>
    </r>
    <r>
      <rPr>
        <sz val="8"/>
        <rFont val="Calibri Light"/>
        <family val="2"/>
        <charset val="238"/>
        <scheme val="major"/>
      </rPr>
      <t xml:space="preserve"> agg.</t>
    </r>
  </si>
  <si>
    <t>Régészeti növénytani maradványok összesen:</t>
  </si>
  <si>
    <t>Taxonszám összesen:</t>
  </si>
  <si>
    <t>faszén</t>
  </si>
  <si>
    <t>fa</t>
  </si>
  <si>
    <t>csont</t>
  </si>
  <si>
    <t>állkapocs</t>
  </si>
  <si>
    <t>csiga</t>
  </si>
  <si>
    <t>recens rovar</t>
  </si>
  <si>
    <t>recens nyű</t>
  </si>
  <si>
    <t>recens cocon</t>
  </si>
  <si>
    <t>recens giliszta cocon</t>
  </si>
  <si>
    <t>patics</t>
  </si>
  <si>
    <t>Megjegyzés:</t>
  </si>
  <si>
    <t>X: nagyon kevés</t>
  </si>
  <si>
    <t>XX: kevés</t>
  </si>
  <si>
    <t>XXX: átlagos mennyiség</t>
  </si>
  <si>
    <t>XXXX: sok</t>
  </si>
  <si>
    <t>XXXXX: nagyon sok</t>
  </si>
  <si>
    <r>
      <t>Jacomet et al. (</t>
    </r>
    <r>
      <rPr>
        <sz val="12"/>
        <color rgb="FF0070C0"/>
        <rFont val="Calibri Light"/>
        <family val="2"/>
        <charset val="238"/>
      </rPr>
      <t>1989</t>
    </r>
    <r>
      <rPr>
        <sz val="12"/>
        <color rgb="FF000000"/>
        <rFont val="Calibri Light"/>
        <family val="2"/>
        <charset val="238"/>
      </rPr>
      <t>) alapján</t>
    </r>
  </si>
  <si>
    <t>3.=diverz vízparti növények/ártér</t>
  </si>
  <si>
    <t>3.1.=mocsár(rét), láprét</t>
  </si>
  <si>
    <t>7.1.=erdőirtás, cserjés</t>
  </si>
  <si>
    <t>10.2.=átlagos termőhelyű ruderália,</t>
  </si>
  <si>
    <r>
      <rPr>
        <i/>
        <sz val="8"/>
        <color theme="1"/>
        <rFont val="Calibri Light"/>
        <family val="2"/>
        <charset val="238"/>
        <scheme val="major"/>
      </rPr>
      <t>Chenopodium album</t>
    </r>
    <r>
      <rPr>
        <sz val="8"/>
        <color theme="1"/>
        <rFont val="Calibri Light"/>
        <family val="2"/>
        <charset val="238"/>
        <scheme val="major"/>
      </rPr>
      <t xml:space="preserve"> L.</t>
    </r>
  </si>
  <si>
    <r>
      <rPr>
        <i/>
        <sz val="8"/>
        <color theme="1"/>
        <rFont val="Calibri Light"/>
        <family val="2"/>
        <charset val="238"/>
        <scheme val="major"/>
      </rPr>
      <t>Galium aparine</t>
    </r>
    <r>
      <rPr>
        <sz val="8"/>
        <color theme="1"/>
        <rFont val="Calibri Light"/>
        <family val="2"/>
        <charset val="238"/>
        <scheme val="major"/>
      </rPr>
      <t xml:space="preserve"> agg.</t>
    </r>
  </si>
  <si>
    <r>
      <rPr>
        <i/>
        <sz val="8"/>
        <color theme="1"/>
        <rFont val="Calibri Light"/>
        <family val="2"/>
        <charset val="238"/>
        <scheme val="major"/>
      </rPr>
      <t>Papaver somniferum</t>
    </r>
    <r>
      <rPr>
        <sz val="8"/>
        <color theme="1"/>
        <rFont val="Calibri Light"/>
        <family val="2"/>
        <charset val="238"/>
        <scheme val="major"/>
      </rPr>
      <t xml:space="preserve"> L.</t>
    </r>
  </si>
  <si>
    <t>Fajlagos (maradvány) koncentráció [db/kg]</t>
  </si>
  <si>
    <r>
      <rPr>
        <i/>
        <sz val="8"/>
        <rFont val="Calibri Light"/>
        <family val="2"/>
        <charset val="238"/>
        <scheme val="major"/>
      </rPr>
      <t>Hordeum vulgare</t>
    </r>
    <r>
      <rPr>
        <sz val="8"/>
        <rFont val="Calibri Light"/>
        <family val="2"/>
        <charset val="238"/>
        <scheme val="major"/>
      </rPr>
      <t xml:space="preserve"> L. ssp. </t>
    </r>
    <r>
      <rPr>
        <i/>
        <sz val="8"/>
        <rFont val="Calibri Light"/>
        <family val="2"/>
        <charset val="238"/>
        <scheme val="major"/>
      </rPr>
      <t>polystichum</t>
    </r>
    <r>
      <rPr>
        <sz val="8"/>
        <rFont val="Calibri Light"/>
        <family val="2"/>
        <charset val="238"/>
        <scheme val="major"/>
      </rPr>
      <t xml:space="preserve"> </t>
    </r>
  </si>
  <si>
    <r>
      <rPr>
        <i/>
        <sz val="8"/>
        <color theme="1"/>
        <rFont val="Calibri Light"/>
        <family val="2"/>
        <charset val="238"/>
        <scheme val="major"/>
      </rPr>
      <t>Hordeum vulgare</t>
    </r>
    <r>
      <rPr>
        <sz val="8"/>
        <color theme="1"/>
        <rFont val="Calibri Light"/>
        <family val="2"/>
        <charset val="238"/>
        <scheme val="major"/>
      </rPr>
      <t xml:space="preserve"> L. ssp. </t>
    </r>
    <r>
      <rPr>
        <i/>
        <sz val="8"/>
        <color theme="1"/>
        <rFont val="Calibri Light"/>
        <family val="2"/>
        <charset val="238"/>
        <scheme val="major"/>
      </rPr>
      <t>vulgare</t>
    </r>
  </si>
  <si>
    <r>
      <rPr>
        <i/>
        <sz val="8"/>
        <rFont val="Calibri Light"/>
        <family val="2"/>
        <charset val="238"/>
        <scheme val="major"/>
      </rPr>
      <t>Triticum monococcum</t>
    </r>
    <r>
      <rPr>
        <sz val="8"/>
        <rFont val="Calibri Light"/>
        <family val="2"/>
        <charset val="238"/>
        <scheme val="major"/>
      </rPr>
      <t xml:space="preserve"> L. ssp. </t>
    </r>
    <r>
      <rPr>
        <i/>
        <sz val="8"/>
        <rFont val="Calibri Light"/>
        <family val="2"/>
        <charset val="238"/>
        <scheme val="major"/>
      </rPr>
      <t>monococcum</t>
    </r>
  </si>
  <si>
    <r>
      <rPr>
        <i/>
        <sz val="8"/>
        <rFont val="Calibri Light"/>
        <family val="2"/>
        <charset val="238"/>
        <scheme val="major"/>
      </rPr>
      <t>Triticum turgidum</t>
    </r>
    <r>
      <rPr>
        <sz val="8"/>
        <rFont val="Calibri Light"/>
        <family val="2"/>
        <charset val="238"/>
        <scheme val="major"/>
      </rPr>
      <t xml:space="preserve"> L. ssp. </t>
    </r>
    <r>
      <rPr>
        <i/>
        <sz val="8"/>
        <rFont val="Calibri Light"/>
        <family val="2"/>
        <charset val="238"/>
        <scheme val="major"/>
      </rPr>
      <t>dicoccum</t>
    </r>
    <r>
      <rPr>
        <sz val="8"/>
        <rFont val="Calibri Light"/>
        <family val="2"/>
        <charset val="238"/>
        <scheme val="major"/>
      </rPr>
      <t xml:space="preserve"> (Schrank) Thell.</t>
    </r>
  </si>
  <si>
    <r>
      <rPr>
        <i/>
        <sz val="8"/>
        <rFont val="Calibri Light"/>
        <family val="2"/>
        <charset val="238"/>
        <scheme val="major"/>
      </rPr>
      <t>Triticum</t>
    </r>
    <r>
      <rPr>
        <sz val="8"/>
        <rFont val="Calibri Light"/>
        <family val="2"/>
        <charset val="238"/>
        <scheme val="major"/>
      </rPr>
      <t xml:space="preserve"> </t>
    </r>
    <r>
      <rPr>
        <i/>
        <sz val="8"/>
        <rFont val="Calibri Light"/>
        <family val="2"/>
        <charset val="238"/>
        <scheme val="major"/>
      </rPr>
      <t>aestivum</t>
    </r>
    <r>
      <rPr>
        <sz val="8"/>
        <rFont val="Calibri Light"/>
        <family val="2"/>
        <charset val="238"/>
        <scheme val="major"/>
      </rPr>
      <t xml:space="preserve"> L. cf. ssp. </t>
    </r>
    <r>
      <rPr>
        <i/>
        <sz val="8"/>
        <rFont val="Calibri Light"/>
        <family val="2"/>
        <charset val="238"/>
        <scheme val="major"/>
      </rPr>
      <t>spelta</t>
    </r>
    <r>
      <rPr>
        <sz val="8"/>
        <rFont val="Calibri Light"/>
        <family val="2"/>
        <charset val="238"/>
        <scheme val="major"/>
      </rPr>
      <t xml:space="preserve"> (L.) Thell.</t>
    </r>
  </si>
  <si>
    <r>
      <rPr>
        <i/>
        <sz val="8"/>
        <rFont val="Calibri Light"/>
        <family val="2"/>
        <charset val="238"/>
        <scheme val="major"/>
      </rPr>
      <t xml:space="preserve">Lens culinaris </t>
    </r>
    <r>
      <rPr>
        <sz val="8"/>
        <rFont val="Calibri Light"/>
        <family val="2"/>
        <charset val="238"/>
        <scheme val="major"/>
      </rPr>
      <t xml:space="preserve">Medic. ssp. </t>
    </r>
    <r>
      <rPr>
        <i/>
        <sz val="8"/>
        <rFont val="Calibri Light"/>
        <family val="2"/>
        <charset val="238"/>
        <scheme val="major"/>
      </rPr>
      <t>microsperma</t>
    </r>
    <r>
      <rPr>
        <sz val="8"/>
        <rFont val="Calibri Light"/>
        <family val="2"/>
        <charset val="238"/>
        <scheme val="major"/>
      </rPr>
      <t xml:space="preserve"> Bar.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</si>
</sst>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sz val="8"/>
      <color rgb="FF000000"/>
      <name val="Calibri Light"/>
      <family val="2"/>
      <charset val="238"/>
    </font>
    <font>
      <i/>
      <sz val="8"/>
      <color theme="1"/>
      <name val="Calibri Light"/>
      <family val="2"/>
      <charset val="238"/>
      <scheme val="major"/>
    </font>
    <font>
      <i/>
      <sz val="8"/>
      <name val="Calibri Light"/>
      <family val="2"/>
      <charset val="238"/>
      <scheme val="major"/>
    </font>
    <font>
      <i/>
      <sz val="8"/>
      <color theme="0" tint="-0.34998626667073579"/>
      <name val="Calibri Light"/>
      <family val="2"/>
      <charset val="238"/>
      <scheme val="major"/>
    </font>
    <font>
      <sz val="8"/>
      <color theme="0" tint="-0.34998626667073579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sz val="12"/>
      <color rgb="FF000000"/>
      <name val="Calibri Light"/>
      <family val="2"/>
      <charset val="238"/>
    </font>
    <font>
      <sz val="12"/>
      <color rgb="FF0070C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49" fontId="3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 vertical="center"/>
    </xf>
    <xf numFmtId="49" fontId="3" fillId="0" borderId="4" xfId="0" applyNumberFormat="1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right" vertic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0" fontId="13" fillId="0" borderId="0" xfId="0" applyFont="1"/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5"/>
  <sheetViews>
    <sheetView tabSelected="1" topLeftCell="A26" zoomScale="115" zoomScaleNormal="115" workbookViewId="0">
      <selection activeCell="A34" sqref="A34"/>
    </sheetView>
  </sheetViews>
  <sheetFormatPr defaultColWidth="9.1796875" defaultRowHeight="10.5" x14ac:dyDescent="0.25"/>
  <cols>
    <col min="1" max="1" width="43.26953125" style="2" customWidth="1"/>
    <col min="2" max="2" width="19.26953125" style="2" bestFit="1" customWidth="1"/>
    <col min="3" max="3" width="22.7265625" style="3" customWidth="1"/>
    <col min="4" max="4" width="8.453125" style="2" bestFit="1" customWidth="1"/>
    <col min="5" max="5" width="22.54296875" style="2" customWidth="1"/>
    <col min="6" max="10" width="17.81640625" style="2" customWidth="1"/>
    <col min="11" max="11" width="15.26953125" style="2" customWidth="1"/>
    <col min="12" max="12" width="12.453125" style="2" bestFit="1" customWidth="1"/>
    <col min="13" max="13" width="14.453125" style="2" bestFit="1" customWidth="1"/>
    <col min="14" max="14" width="16" style="2" bestFit="1" customWidth="1"/>
    <col min="15" max="15" width="14.453125" style="2" bestFit="1" customWidth="1"/>
    <col min="16" max="20" width="14.453125" style="2" customWidth="1"/>
    <col min="21" max="21" width="15.26953125" style="2" bestFit="1" customWidth="1"/>
    <col min="22" max="22" width="10.54296875" style="2" customWidth="1"/>
    <col min="23" max="16384" width="9.1796875" style="2"/>
  </cols>
  <sheetData>
    <row r="1" spans="1:21" x14ac:dyDescent="0.25">
      <c r="F1" s="6" t="s">
        <v>89</v>
      </c>
      <c r="G1" s="6" t="s">
        <v>93</v>
      </c>
      <c r="H1" s="6" t="s">
        <v>94</v>
      </c>
      <c r="I1" s="6" t="s">
        <v>95</v>
      </c>
      <c r="J1" s="6" t="s">
        <v>96</v>
      </c>
      <c r="K1" s="6" t="s">
        <v>98</v>
      </c>
      <c r="L1" s="6" t="s">
        <v>0</v>
      </c>
      <c r="M1" s="6" t="s">
        <v>1</v>
      </c>
      <c r="N1" s="6" t="s">
        <v>99</v>
      </c>
      <c r="O1" s="6" t="s">
        <v>100</v>
      </c>
      <c r="P1" s="6" t="s">
        <v>101</v>
      </c>
      <c r="Q1" s="6" t="s">
        <v>102</v>
      </c>
      <c r="R1" s="6" t="s">
        <v>103</v>
      </c>
      <c r="S1" s="6" t="s">
        <v>104</v>
      </c>
      <c r="T1" s="6" t="s">
        <v>2</v>
      </c>
      <c r="U1" s="6" t="s">
        <v>3</v>
      </c>
    </row>
    <row r="2" spans="1:21" x14ac:dyDescent="0.25">
      <c r="F2" s="6" t="s">
        <v>43</v>
      </c>
      <c r="G2" s="6">
        <v>180</v>
      </c>
      <c r="H2" s="6">
        <v>255</v>
      </c>
      <c r="I2" s="6">
        <v>222</v>
      </c>
      <c r="J2" s="6" t="s">
        <v>97</v>
      </c>
      <c r="K2" s="6">
        <v>178</v>
      </c>
      <c r="L2" s="6">
        <v>254</v>
      </c>
      <c r="M2" s="6">
        <v>256</v>
      </c>
      <c r="N2" s="6">
        <v>258</v>
      </c>
      <c r="O2" s="6">
        <v>269</v>
      </c>
      <c r="P2" s="6">
        <v>339</v>
      </c>
      <c r="Q2" s="6">
        <v>340</v>
      </c>
      <c r="R2" s="6">
        <v>378</v>
      </c>
      <c r="S2" s="6">
        <v>379</v>
      </c>
      <c r="T2" s="6">
        <v>364</v>
      </c>
      <c r="U2" s="6">
        <v>338</v>
      </c>
    </row>
    <row r="3" spans="1:21" x14ac:dyDescent="0.25">
      <c r="F3" s="6" t="s">
        <v>44</v>
      </c>
      <c r="G3" s="15">
        <v>186</v>
      </c>
      <c r="H3" s="15">
        <v>188</v>
      </c>
      <c r="I3" s="15">
        <v>194</v>
      </c>
      <c r="J3" s="15">
        <v>234</v>
      </c>
      <c r="K3" s="15">
        <v>243</v>
      </c>
      <c r="L3" s="15">
        <v>247</v>
      </c>
      <c r="M3" s="15">
        <v>249</v>
      </c>
      <c r="N3" s="15">
        <v>256</v>
      </c>
      <c r="O3" s="15">
        <v>256</v>
      </c>
      <c r="P3" s="15">
        <v>267</v>
      </c>
      <c r="Q3" s="15">
        <v>267</v>
      </c>
      <c r="R3" s="15">
        <v>267</v>
      </c>
      <c r="S3" s="15">
        <v>267</v>
      </c>
      <c r="T3" s="15">
        <v>290</v>
      </c>
      <c r="U3" s="15">
        <v>370</v>
      </c>
    </row>
    <row r="4" spans="1:21" x14ac:dyDescent="0.25">
      <c r="A4" s="6" t="s">
        <v>4</v>
      </c>
      <c r="B4" s="6" t="s">
        <v>5</v>
      </c>
      <c r="C4" s="6" t="s">
        <v>105</v>
      </c>
      <c r="D4" s="6" t="s">
        <v>106</v>
      </c>
      <c r="E4" s="6" t="s">
        <v>107</v>
      </c>
      <c r="F4" s="6" t="s">
        <v>108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15" t="s">
        <v>109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15" t="s">
        <v>110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4" t="s">
        <v>111</v>
      </c>
      <c r="B7" s="33" t="s">
        <v>66</v>
      </c>
      <c r="C7" s="5" t="s">
        <v>14</v>
      </c>
      <c r="D7" s="6" t="s">
        <v>15</v>
      </c>
      <c r="E7" s="32" t="s">
        <v>7</v>
      </c>
      <c r="F7" s="6">
        <f>SUM(G7:U7)</f>
        <v>201</v>
      </c>
      <c r="G7" s="6">
        <v>5</v>
      </c>
      <c r="H7" s="6">
        <v>4</v>
      </c>
      <c r="I7" s="6">
        <v>6</v>
      </c>
      <c r="J7" s="6">
        <v>3</v>
      </c>
      <c r="K7" s="6">
        <v>9</v>
      </c>
      <c r="L7" s="6">
        <v>2</v>
      </c>
      <c r="M7" s="6"/>
      <c r="N7" s="6">
        <v>23</v>
      </c>
      <c r="O7" s="6">
        <v>21</v>
      </c>
      <c r="P7" s="14">
        <v>9</v>
      </c>
      <c r="Q7" s="14"/>
      <c r="R7" s="14">
        <v>5</v>
      </c>
      <c r="S7" s="6">
        <v>5</v>
      </c>
      <c r="T7" s="14"/>
      <c r="U7" s="6">
        <v>109</v>
      </c>
    </row>
    <row r="8" spans="1:21" x14ac:dyDescent="0.25">
      <c r="A8" s="4" t="s">
        <v>112</v>
      </c>
      <c r="B8" s="33" t="s">
        <v>66</v>
      </c>
      <c r="C8" s="5" t="s">
        <v>63</v>
      </c>
      <c r="D8" s="6" t="s">
        <v>15</v>
      </c>
      <c r="E8" s="32" t="s">
        <v>7</v>
      </c>
      <c r="F8" s="6">
        <f t="shared" ref="F8:F21" si="0">SUM(G8:U8)</f>
        <v>1</v>
      </c>
      <c r="G8" s="6"/>
      <c r="H8" s="6"/>
      <c r="I8" s="6"/>
      <c r="J8" s="6"/>
      <c r="K8" s="6"/>
      <c r="L8" s="6"/>
      <c r="M8" s="6"/>
      <c r="N8" s="6"/>
      <c r="O8" s="6"/>
      <c r="P8" s="14"/>
      <c r="Q8" s="14"/>
      <c r="R8" s="14">
        <v>1</v>
      </c>
      <c r="S8" s="6"/>
      <c r="T8" s="14"/>
      <c r="U8" s="6"/>
    </row>
    <row r="9" spans="1:21" x14ac:dyDescent="0.25">
      <c r="A9" s="7" t="s">
        <v>156</v>
      </c>
      <c r="B9" s="34" t="s">
        <v>69</v>
      </c>
      <c r="C9" s="8" t="s">
        <v>54</v>
      </c>
      <c r="D9" s="6" t="s">
        <v>15</v>
      </c>
      <c r="E9" s="32" t="s">
        <v>7</v>
      </c>
      <c r="F9" s="6">
        <f t="shared" si="0"/>
        <v>10</v>
      </c>
      <c r="G9" s="6"/>
      <c r="H9" s="6"/>
      <c r="I9" s="6"/>
      <c r="J9" s="6"/>
      <c r="K9" s="6"/>
      <c r="L9" s="6"/>
      <c r="M9" s="6"/>
      <c r="N9" s="6"/>
      <c r="O9" s="6"/>
      <c r="P9" s="14"/>
      <c r="Q9" s="14"/>
      <c r="R9" s="14"/>
      <c r="S9" s="6"/>
      <c r="T9" s="14">
        <v>1</v>
      </c>
      <c r="U9" s="6">
        <v>9</v>
      </c>
    </row>
    <row r="10" spans="1:21" x14ac:dyDescent="0.25">
      <c r="A10" s="4" t="s">
        <v>157</v>
      </c>
      <c r="B10" s="34" t="s">
        <v>13</v>
      </c>
      <c r="C10" s="5" t="s">
        <v>14</v>
      </c>
      <c r="D10" s="6" t="s">
        <v>15</v>
      </c>
      <c r="E10" s="32" t="s">
        <v>7</v>
      </c>
      <c r="F10" s="6">
        <f t="shared" si="0"/>
        <v>14</v>
      </c>
      <c r="G10" s="6"/>
      <c r="H10" s="6">
        <v>3</v>
      </c>
      <c r="I10" s="6"/>
      <c r="J10" s="6"/>
      <c r="K10" s="6"/>
      <c r="L10" s="6"/>
      <c r="M10" s="6"/>
      <c r="N10" s="6"/>
      <c r="O10" s="6">
        <v>5</v>
      </c>
      <c r="P10" s="14">
        <v>2</v>
      </c>
      <c r="Q10" s="14"/>
      <c r="R10" s="14">
        <v>3</v>
      </c>
      <c r="S10" s="6"/>
      <c r="T10" s="14">
        <v>1</v>
      </c>
      <c r="U10" s="6"/>
    </row>
    <row r="11" spans="1:21" x14ac:dyDescent="0.25">
      <c r="A11" s="7" t="s">
        <v>113</v>
      </c>
      <c r="B11" s="34" t="s">
        <v>55</v>
      </c>
      <c r="C11" s="5" t="s">
        <v>18</v>
      </c>
      <c r="D11" s="6" t="s">
        <v>15</v>
      </c>
      <c r="E11" s="32" t="s">
        <v>7</v>
      </c>
      <c r="F11" s="6">
        <f t="shared" si="0"/>
        <v>1</v>
      </c>
      <c r="G11" s="6"/>
      <c r="H11" s="6"/>
      <c r="I11" s="6"/>
      <c r="J11" s="6"/>
      <c r="K11" s="6"/>
      <c r="L11" s="6"/>
      <c r="M11" s="6"/>
      <c r="N11" s="6"/>
      <c r="O11" s="6"/>
      <c r="P11" s="14"/>
      <c r="Q11" s="14"/>
      <c r="R11" s="14"/>
      <c r="S11" s="6"/>
      <c r="T11" s="14"/>
      <c r="U11" s="6">
        <v>1</v>
      </c>
    </row>
    <row r="12" spans="1:21" x14ac:dyDescent="0.25">
      <c r="A12" s="9" t="s">
        <v>158</v>
      </c>
      <c r="B12" s="33" t="s">
        <v>80</v>
      </c>
      <c r="C12" s="5" t="s">
        <v>49</v>
      </c>
      <c r="D12" s="6" t="s">
        <v>15</v>
      </c>
      <c r="E12" s="32" t="s">
        <v>7</v>
      </c>
      <c r="F12" s="6">
        <f t="shared" si="0"/>
        <v>5</v>
      </c>
      <c r="G12" s="6">
        <v>1</v>
      </c>
      <c r="H12" s="6"/>
      <c r="I12" s="6"/>
      <c r="J12" s="6"/>
      <c r="K12" s="6"/>
      <c r="L12" s="6">
        <v>1</v>
      </c>
      <c r="M12" s="6"/>
      <c r="N12" s="6"/>
      <c r="O12" s="6"/>
      <c r="P12" s="14"/>
      <c r="Q12" s="14"/>
      <c r="R12" s="14">
        <v>1</v>
      </c>
      <c r="S12" s="6">
        <v>2</v>
      </c>
      <c r="T12" s="14"/>
      <c r="U12" s="6"/>
    </row>
    <row r="13" spans="1:21" x14ac:dyDescent="0.25">
      <c r="A13" s="9" t="s">
        <v>158</v>
      </c>
      <c r="B13" s="33" t="s">
        <v>80</v>
      </c>
      <c r="C13" s="5" t="s">
        <v>51</v>
      </c>
      <c r="D13" s="6" t="s">
        <v>15</v>
      </c>
      <c r="E13" s="32" t="s">
        <v>7</v>
      </c>
      <c r="F13" s="6">
        <f t="shared" si="0"/>
        <v>23</v>
      </c>
      <c r="G13" s="6">
        <v>2</v>
      </c>
      <c r="H13" s="6">
        <v>2</v>
      </c>
      <c r="I13" s="6"/>
      <c r="J13" s="6"/>
      <c r="K13" s="6">
        <v>1</v>
      </c>
      <c r="L13" s="6"/>
      <c r="M13" s="6"/>
      <c r="N13" s="6">
        <v>1</v>
      </c>
      <c r="O13" s="6"/>
      <c r="P13" s="14"/>
      <c r="Q13" s="14"/>
      <c r="R13" s="14"/>
      <c r="S13" s="6"/>
      <c r="T13" s="14"/>
      <c r="U13" s="6">
        <v>17</v>
      </c>
    </row>
    <row r="14" spans="1:21" x14ac:dyDescent="0.25">
      <c r="A14" s="9" t="s">
        <v>158</v>
      </c>
      <c r="B14" s="33" t="s">
        <v>80</v>
      </c>
      <c r="C14" s="5" t="s">
        <v>52</v>
      </c>
      <c r="D14" s="6" t="s">
        <v>15</v>
      </c>
      <c r="E14" s="32" t="s">
        <v>7</v>
      </c>
      <c r="F14" s="6">
        <f t="shared" si="0"/>
        <v>1</v>
      </c>
      <c r="G14" s="6"/>
      <c r="H14" s="6"/>
      <c r="I14" s="6"/>
      <c r="J14" s="6"/>
      <c r="K14" s="6"/>
      <c r="L14" s="6"/>
      <c r="M14" s="6"/>
      <c r="N14" s="6">
        <v>1</v>
      </c>
      <c r="O14" s="6"/>
      <c r="P14" s="14"/>
      <c r="Q14" s="14"/>
      <c r="R14" s="14"/>
      <c r="S14" s="6"/>
      <c r="T14" s="14"/>
      <c r="U14" s="6"/>
    </row>
    <row r="15" spans="1:21" x14ac:dyDescent="0.25">
      <c r="A15" s="9" t="s">
        <v>158</v>
      </c>
      <c r="B15" s="33" t="s">
        <v>80</v>
      </c>
      <c r="C15" s="5" t="s">
        <v>53</v>
      </c>
      <c r="D15" s="6" t="s">
        <v>15</v>
      </c>
      <c r="E15" s="32" t="s">
        <v>7</v>
      </c>
      <c r="F15" s="6">
        <f t="shared" si="0"/>
        <v>12</v>
      </c>
      <c r="G15" s="6"/>
      <c r="H15" s="6"/>
      <c r="I15" s="6"/>
      <c r="J15" s="6"/>
      <c r="K15" s="6"/>
      <c r="L15" s="6"/>
      <c r="M15" s="6"/>
      <c r="N15" s="6">
        <v>1</v>
      </c>
      <c r="O15" s="6"/>
      <c r="P15" s="14"/>
      <c r="Q15" s="14"/>
      <c r="R15" s="14">
        <v>8</v>
      </c>
      <c r="S15" s="6">
        <v>3</v>
      </c>
      <c r="T15" s="14"/>
      <c r="U15" s="6"/>
    </row>
    <row r="16" spans="1:21" x14ac:dyDescent="0.25">
      <c r="A16" s="10" t="s">
        <v>159</v>
      </c>
      <c r="B16" s="35" t="s">
        <v>82</v>
      </c>
      <c r="C16" s="5" t="s">
        <v>57</v>
      </c>
      <c r="D16" s="6" t="s">
        <v>15</v>
      </c>
      <c r="E16" s="32" t="s">
        <v>7</v>
      </c>
      <c r="F16" s="6">
        <f t="shared" si="0"/>
        <v>57</v>
      </c>
      <c r="G16" s="6"/>
      <c r="H16" s="6"/>
      <c r="I16" s="6"/>
      <c r="J16" s="6"/>
      <c r="K16" s="6"/>
      <c r="L16" s="6"/>
      <c r="M16" s="6"/>
      <c r="N16" s="6"/>
      <c r="O16" s="6"/>
      <c r="P16" s="14">
        <v>3</v>
      </c>
      <c r="Q16" s="14"/>
      <c r="R16" s="14"/>
      <c r="S16" s="6">
        <v>1</v>
      </c>
      <c r="T16" s="14"/>
      <c r="U16" s="6">
        <v>53</v>
      </c>
    </row>
    <row r="17" spans="1:21" x14ac:dyDescent="0.25">
      <c r="A17" s="10" t="s">
        <v>159</v>
      </c>
      <c r="B17" s="35" t="s">
        <v>82</v>
      </c>
      <c r="C17" s="5" t="s">
        <v>56</v>
      </c>
      <c r="D17" s="6" t="s">
        <v>15</v>
      </c>
      <c r="E17" s="32" t="s">
        <v>7</v>
      </c>
      <c r="F17" s="6">
        <f t="shared" si="0"/>
        <v>4</v>
      </c>
      <c r="G17" s="6"/>
      <c r="H17" s="6"/>
      <c r="I17" s="6"/>
      <c r="J17" s="6"/>
      <c r="K17" s="6"/>
      <c r="L17" s="6"/>
      <c r="M17" s="6"/>
      <c r="N17" s="6"/>
      <c r="O17" s="6"/>
      <c r="P17" s="14"/>
      <c r="Q17" s="14"/>
      <c r="R17" s="14"/>
      <c r="S17" s="6"/>
      <c r="T17" s="14"/>
      <c r="U17" s="6">
        <v>4</v>
      </c>
    </row>
    <row r="18" spans="1:21" x14ac:dyDescent="0.25">
      <c r="A18" s="10" t="s">
        <v>159</v>
      </c>
      <c r="B18" s="35" t="s">
        <v>82</v>
      </c>
      <c r="C18" s="5" t="s">
        <v>51</v>
      </c>
      <c r="D18" s="6" t="s">
        <v>15</v>
      </c>
      <c r="E18" s="32" t="s">
        <v>7</v>
      </c>
      <c r="F18" s="6">
        <f t="shared" si="0"/>
        <v>4</v>
      </c>
      <c r="G18" s="6"/>
      <c r="H18" s="6">
        <v>1</v>
      </c>
      <c r="I18" s="6"/>
      <c r="J18" s="6"/>
      <c r="K18" s="6"/>
      <c r="L18" s="6"/>
      <c r="M18" s="6"/>
      <c r="N18" s="6"/>
      <c r="O18" s="6">
        <v>1</v>
      </c>
      <c r="P18" s="14"/>
      <c r="Q18" s="14"/>
      <c r="R18" s="14">
        <v>2</v>
      </c>
      <c r="S18" s="6"/>
      <c r="T18" s="14"/>
      <c r="U18" s="6"/>
    </row>
    <row r="19" spans="1:21" x14ac:dyDescent="0.25">
      <c r="A19" s="10" t="s">
        <v>159</v>
      </c>
      <c r="B19" s="35" t="s">
        <v>82</v>
      </c>
      <c r="C19" s="5" t="s">
        <v>53</v>
      </c>
      <c r="D19" s="6" t="s">
        <v>15</v>
      </c>
      <c r="E19" s="32" t="s">
        <v>7</v>
      </c>
      <c r="F19" s="6">
        <f t="shared" si="0"/>
        <v>7</v>
      </c>
      <c r="G19" s="6"/>
      <c r="H19" s="6"/>
      <c r="I19" s="6"/>
      <c r="J19" s="6"/>
      <c r="K19" s="6"/>
      <c r="L19" s="6"/>
      <c r="M19" s="6"/>
      <c r="N19" s="6"/>
      <c r="O19" s="6"/>
      <c r="P19" s="14"/>
      <c r="Q19" s="14"/>
      <c r="R19" s="14"/>
      <c r="S19" s="6"/>
      <c r="T19" s="14"/>
      <c r="U19" s="6">
        <v>7</v>
      </c>
    </row>
    <row r="20" spans="1:21" x14ac:dyDescent="0.25">
      <c r="A20" s="10" t="s">
        <v>114</v>
      </c>
      <c r="B20" s="35" t="s">
        <v>81</v>
      </c>
      <c r="C20" s="5" t="s">
        <v>53</v>
      </c>
      <c r="D20" s="6" t="s">
        <v>15</v>
      </c>
      <c r="E20" s="32" t="s">
        <v>7</v>
      </c>
      <c r="F20" s="6">
        <f t="shared" si="0"/>
        <v>13</v>
      </c>
      <c r="G20" s="6"/>
      <c r="H20" s="6"/>
      <c r="I20" s="6"/>
      <c r="J20" s="6"/>
      <c r="K20" s="6"/>
      <c r="L20" s="6"/>
      <c r="M20" s="6"/>
      <c r="N20" s="6"/>
      <c r="O20" s="6"/>
      <c r="P20" s="14"/>
      <c r="Q20" s="14">
        <v>3</v>
      </c>
      <c r="R20" s="14">
        <v>5</v>
      </c>
      <c r="S20" s="6">
        <v>4</v>
      </c>
      <c r="T20" s="14"/>
      <c r="U20" s="6">
        <v>1</v>
      </c>
    </row>
    <row r="21" spans="1:21" x14ac:dyDescent="0.25">
      <c r="A21" s="10" t="s">
        <v>160</v>
      </c>
      <c r="B21" s="33" t="s">
        <v>79</v>
      </c>
      <c r="C21" s="5" t="s">
        <v>57</v>
      </c>
      <c r="D21" s="6" t="s">
        <v>15</v>
      </c>
      <c r="E21" s="32" t="s">
        <v>7</v>
      </c>
      <c r="F21" s="6">
        <f t="shared" si="0"/>
        <v>1</v>
      </c>
      <c r="G21" s="6"/>
      <c r="H21" s="6"/>
      <c r="I21" s="6"/>
      <c r="J21" s="6"/>
      <c r="K21" s="6"/>
      <c r="L21" s="6"/>
      <c r="M21" s="6"/>
      <c r="N21" s="6"/>
      <c r="O21" s="6"/>
      <c r="P21" s="14"/>
      <c r="Q21" s="14"/>
      <c r="R21" s="14"/>
      <c r="S21" s="6"/>
      <c r="T21" s="14"/>
      <c r="U21" s="6">
        <v>1</v>
      </c>
    </row>
    <row r="22" spans="1:21" x14ac:dyDescent="0.25">
      <c r="A22" s="10"/>
      <c r="B22" s="4"/>
      <c r="C22" s="5"/>
      <c r="D22" s="4"/>
      <c r="E22" s="16" t="s">
        <v>115</v>
      </c>
      <c r="F22" s="19">
        <f>SUM(F7:F21)</f>
        <v>354</v>
      </c>
      <c r="G22" s="17">
        <f>SUM(G7:G21)</f>
        <v>8</v>
      </c>
      <c r="H22" s="17">
        <f t="shared" ref="H22:U22" si="1">SUM(H7:H21)</f>
        <v>10</v>
      </c>
      <c r="I22" s="17">
        <f t="shared" si="1"/>
        <v>6</v>
      </c>
      <c r="J22" s="17">
        <f t="shared" si="1"/>
        <v>3</v>
      </c>
      <c r="K22" s="17">
        <f t="shared" si="1"/>
        <v>10</v>
      </c>
      <c r="L22" s="17">
        <f t="shared" si="1"/>
        <v>3</v>
      </c>
      <c r="M22" s="17">
        <f t="shared" si="1"/>
        <v>0</v>
      </c>
      <c r="N22" s="17">
        <f t="shared" si="1"/>
        <v>26</v>
      </c>
      <c r="O22" s="17">
        <f t="shared" si="1"/>
        <v>27</v>
      </c>
      <c r="P22" s="17">
        <f t="shared" si="1"/>
        <v>14</v>
      </c>
      <c r="Q22" s="17">
        <f t="shared" si="1"/>
        <v>3</v>
      </c>
      <c r="R22" s="17">
        <f t="shared" si="1"/>
        <v>25</v>
      </c>
      <c r="S22" s="17">
        <f t="shared" si="1"/>
        <v>15</v>
      </c>
      <c r="T22" s="17">
        <f t="shared" si="1"/>
        <v>2</v>
      </c>
      <c r="U22" s="17">
        <f t="shared" si="1"/>
        <v>202</v>
      </c>
    </row>
    <row r="23" spans="1:21" x14ac:dyDescent="0.25">
      <c r="A23" s="10"/>
      <c r="B23" s="4"/>
      <c r="C23" s="5"/>
      <c r="D23" s="4"/>
      <c r="E23" s="16" t="s">
        <v>116</v>
      </c>
      <c r="F23" s="19">
        <v>7</v>
      </c>
      <c r="G23" s="6"/>
      <c r="H23" s="6"/>
      <c r="I23" s="6"/>
      <c r="J23" s="6"/>
      <c r="K23" s="6"/>
      <c r="L23" s="6"/>
      <c r="M23" s="6"/>
      <c r="N23" s="6"/>
      <c r="O23" s="6"/>
      <c r="P23" s="14"/>
      <c r="Q23" s="14"/>
      <c r="R23" s="14"/>
      <c r="S23" s="6"/>
      <c r="T23" s="14"/>
      <c r="U23" s="6"/>
    </row>
    <row r="24" spans="1:21" x14ac:dyDescent="0.25">
      <c r="A24" s="15" t="s">
        <v>117</v>
      </c>
      <c r="B24" s="27"/>
      <c r="C24" s="28"/>
      <c r="D24" s="27"/>
      <c r="E24" s="29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  <c r="Q24" s="31"/>
      <c r="R24" s="31"/>
      <c r="S24" s="30"/>
      <c r="T24" s="31"/>
      <c r="U24" s="30"/>
    </row>
    <row r="25" spans="1:21" x14ac:dyDescent="0.25">
      <c r="A25" s="7" t="s">
        <v>161</v>
      </c>
      <c r="B25" s="33" t="s">
        <v>72</v>
      </c>
      <c r="C25" s="5" t="s">
        <v>60</v>
      </c>
      <c r="D25" s="6" t="s">
        <v>15</v>
      </c>
      <c r="E25" s="32" t="s">
        <v>7</v>
      </c>
      <c r="F25" s="6">
        <f>SUM(G25:U25)</f>
        <v>1</v>
      </c>
      <c r="G25" s="6"/>
      <c r="H25" s="6"/>
      <c r="I25" s="6"/>
      <c r="J25" s="6"/>
      <c r="K25" s="6">
        <v>1</v>
      </c>
      <c r="L25" s="6"/>
      <c r="M25" s="6"/>
      <c r="N25" s="6"/>
      <c r="O25" s="6"/>
      <c r="P25" s="14"/>
      <c r="Q25" s="14"/>
      <c r="R25" s="14"/>
      <c r="S25" s="6"/>
      <c r="T25" s="14"/>
      <c r="U25" s="6"/>
    </row>
    <row r="26" spans="1:21" x14ac:dyDescent="0.25">
      <c r="A26" s="7" t="s">
        <v>161</v>
      </c>
      <c r="B26" s="33" t="s">
        <v>72</v>
      </c>
      <c r="C26" s="5" t="s">
        <v>61</v>
      </c>
      <c r="D26" s="6" t="s">
        <v>15</v>
      </c>
      <c r="E26" s="32" t="s">
        <v>7</v>
      </c>
      <c r="F26" s="6">
        <f t="shared" ref="F26:F30" si="2">SUM(G26:U26)</f>
        <v>1</v>
      </c>
      <c r="G26" s="6"/>
      <c r="H26" s="6"/>
      <c r="I26" s="6">
        <v>1</v>
      </c>
      <c r="J26" s="6"/>
      <c r="K26" s="6"/>
      <c r="L26" s="6"/>
      <c r="M26" s="6"/>
      <c r="N26" s="6"/>
      <c r="O26" s="6"/>
      <c r="P26" s="14"/>
      <c r="Q26" s="14"/>
      <c r="R26" s="14"/>
      <c r="S26" s="6"/>
      <c r="T26" s="14"/>
      <c r="U26" s="6"/>
    </row>
    <row r="27" spans="1:21" x14ac:dyDescent="0.25">
      <c r="A27" s="7" t="s">
        <v>161</v>
      </c>
      <c r="B27" s="33" t="s">
        <v>72</v>
      </c>
      <c r="C27" s="5" t="s">
        <v>59</v>
      </c>
      <c r="D27" s="6" t="s">
        <v>15</v>
      </c>
      <c r="E27" s="32" t="s">
        <v>7</v>
      </c>
      <c r="F27" s="6">
        <f t="shared" si="2"/>
        <v>1</v>
      </c>
      <c r="G27" s="6"/>
      <c r="H27" s="6"/>
      <c r="I27" s="6"/>
      <c r="J27" s="6"/>
      <c r="K27" s="6"/>
      <c r="L27" s="6"/>
      <c r="M27" s="6"/>
      <c r="N27" s="6"/>
      <c r="O27" s="6"/>
      <c r="P27" s="14"/>
      <c r="Q27" s="14"/>
      <c r="R27" s="14"/>
      <c r="S27" s="6"/>
      <c r="T27" s="14"/>
      <c r="U27" s="6">
        <v>1</v>
      </c>
    </row>
    <row r="28" spans="1:21" x14ac:dyDescent="0.25">
      <c r="A28" s="7" t="s">
        <v>161</v>
      </c>
      <c r="B28" s="33" t="s">
        <v>72</v>
      </c>
      <c r="C28" s="5" t="s">
        <v>9</v>
      </c>
      <c r="D28" s="6" t="s">
        <v>15</v>
      </c>
      <c r="E28" s="32" t="s">
        <v>7</v>
      </c>
      <c r="F28" s="6">
        <f t="shared" si="2"/>
        <v>2</v>
      </c>
      <c r="G28" s="6"/>
      <c r="H28" s="6"/>
      <c r="I28" s="6"/>
      <c r="J28" s="6"/>
      <c r="K28" s="6"/>
      <c r="L28" s="6"/>
      <c r="M28" s="6"/>
      <c r="N28" s="6"/>
      <c r="O28" s="6"/>
      <c r="P28" s="14"/>
      <c r="Q28" s="14"/>
      <c r="R28" s="14"/>
      <c r="S28" s="6"/>
      <c r="T28" s="14">
        <v>2</v>
      </c>
      <c r="U28" s="6"/>
    </row>
    <row r="29" spans="1:21" x14ac:dyDescent="0.25">
      <c r="A29" s="7" t="s">
        <v>161</v>
      </c>
      <c r="B29" s="33" t="s">
        <v>72</v>
      </c>
      <c r="C29" s="5" t="s">
        <v>62</v>
      </c>
      <c r="D29" s="6" t="s">
        <v>15</v>
      </c>
      <c r="E29" s="32" t="s">
        <v>7</v>
      </c>
      <c r="F29" s="6">
        <f t="shared" si="2"/>
        <v>1</v>
      </c>
      <c r="G29" s="6"/>
      <c r="H29" s="6"/>
      <c r="I29" s="6"/>
      <c r="J29" s="6"/>
      <c r="K29" s="6"/>
      <c r="L29" s="6"/>
      <c r="M29" s="6"/>
      <c r="N29" s="6"/>
      <c r="O29" s="6"/>
      <c r="P29" s="14"/>
      <c r="Q29" s="14"/>
      <c r="R29" s="14"/>
      <c r="S29" s="6"/>
      <c r="T29" s="14">
        <v>1</v>
      </c>
      <c r="U29" s="6"/>
    </row>
    <row r="30" spans="1:21" x14ac:dyDescent="0.25">
      <c r="A30" s="7" t="s">
        <v>161</v>
      </c>
      <c r="B30" s="33" t="s">
        <v>72</v>
      </c>
      <c r="C30" s="5" t="s">
        <v>64</v>
      </c>
      <c r="D30" s="6" t="s">
        <v>15</v>
      </c>
      <c r="E30" s="32" t="s">
        <v>7</v>
      </c>
      <c r="F30" s="6">
        <f t="shared" si="2"/>
        <v>1</v>
      </c>
      <c r="G30" s="6"/>
      <c r="H30" s="6"/>
      <c r="I30" s="6"/>
      <c r="J30" s="6"/>
      <c r="K30" s="6"/>
      <c r="L30" s="6"/>
      <c r="M30" s="6"/>
      <c r="N30" s="6"/>
      <c r="O30" s="6"/>
      <c r="P30" s="14"/>
      <c r="Q30" s="14"/>
      <c r="R30" s="14"/>
      <c r="S30" s="6">
        <v>1</v>
      </c>
      <c r="T30" s="14"/>
      <c r="U30" s="6"/>
    </row>
    <row r="31" spans="1:21" x14ac:dyDescent="0.25">
      <c r="A31" s="20"/>
      <c r="B31" s="21"/>
      <c r="C31" s="22"/>
      <c r="D31" s="21"/>
      <c r="E31" s="16" t="s">
        <v>115</v>
      </c>
      <c r="F31" s="36">
        <f>SUM(F25:F30)</f>
        <v>7</v>
      </c>
      <c r="G31" s="17">
        <f>SUM(G25:G30)</f>
        <v>0</v>
      </c>
      <c r="H31" s="17">
        <f t="shared" ref="H31:U31" si="3">SUM(H25:H30)</f>
        <v>0</v>
      </c>
      <c r="I31" s="17">
        <f t="shared" si="3"/>
        <v>1</v>
      </c>
      <c r="J31" s="17">
        <f t="shared" si="3"/>
        <v>0</v>
      </c>
      <c r="K31" s="17">
        <f t="shared" si="3"/>
        <v>1</v>
      </c>
      <c r="L31" s="17">
        <f t="shared" si="3"/>
        <v>0</v>
      </c>
      <c r="M31" s="17">
        <f t="shared" si="3"/>
        <v>0</v>
      </c>
      <c r="N31" s="17">
        <f t="shared" si="3"/>
        <v>0</v>
      </c>
      <c r="O31" s="17">
        <f t="shared" si="3"/>
        <v>0</v>
      </c>
      <c r="P31" s="17">
        <f t="shared" si="3"/>
        <v>0</v>
      </c>
      <c r="Q31" s="17">
        <f t="shared" si="3"/>
        <v>0</v>
      </c>
      <c r="R31" s="17">
        <f t="shared" si="3"/>
        <v>0</v>
      </c>
      <c r="S31" s="17">
        <f t="shared" si="3"/>
        <v>1</v>
      </c>
      <c r="T31" s="17">
        <f t="shared" si="3"/>
        <v>3</v>
      </c>
      <c r="U31" s="17">
        <f t="shared" si="3"/>
        <v>1</v>
      </c>
    </row>
    <row r="32" spans="1:21" x14ac:dyDescent="0.25">
      <c r="A32" s="20"/>
      <c r="B32" s="21"/>
      <c r="C32" s="22"/>
      <c r="D32" s="21"/>
      <c r="E32" s="16" t="s">
        <v>116</v>
      </c>
      <c r="F32" s="36">
        <v>1</v>
      </c>
      <c r="G32" s="24"/>
      <c r="H32" s="24"/>
      <c r="I32" s="24"/>
      <c r="J32" s="24"/>
      <c r="K32" s="24"/>
      <c r="L32" s="24"/>
      <c r="M32" s="24"/>
      <c r="N32" s="24"/>
      <c r="O32" s="24"/>
      <c r="P32" s="25"/>
      <c r="Q32" s="25"/>
      <c r="R32" s="25"/>
      <c r="S32" s="24"/>
      <c r="T32" s="25"/>
      <c r="U32" s="24"/>
    </row>
    <row r="33" spans="1:21" x14ac:dyDescent="0.25">
      <c r="A33" s="15" t="s">
        <v>119</v>
      </c>
      <c r="B33" s="27"/>
      <c r="C33" s="28"/>
      <c r="D33" s="27"/>
      <c r="E33" s="29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0"/>
      <c r="T33" s="31"/>
      <c r="U33" s="30"/>
    </row>
    <row r="34" spans="1:21" x14ac:dyDescent="0.25">
      <c r="A34" s="4" t="s">
        <v>154</v>
      </c>
      <c r="B34" s="33" t="s">
        <v>74</v>
      </c>
      <c r="C34" s="5" t="s">
        <v>8</v>
      </c>
      <c r="D34" s="6" t="s">
        <v>15</v>
      </c>
      <c r="E34" s="32" t="s">
        <v>7</v>
      </c>
      <c r="F34" s="6">
        <f>SUM(G34:U34)</f>
        <v>1</v>
      </c>
      <c r="G34" s="6"/>
      <c r="H34" s="6"/>
      <c r="I34" s="6"/>
      <c r="J34" s="6"/>
      <c r="K34" s="6"/>
      <c r="L34" s="6"/>
      <c r="M34" s="6"/>
      <c r="N34" s="6"/>
      <c r="O34" s="6"/>
      <c r="P34" s="14"/>
      <c r="Q34" s="14"/>
      <c r="R34" s="14"/>
      <c r="S34" s="6">
        <v>1</v>
      </c>
      <c r="T34" s="14"/>
      <c r="U34" s="6"/>
    </row>
    <row r="35" spans="1:21" x14ac:dyDescent="0.25">
      <c r="A35" s="26"/>
      <c r="E35" s="37" t="s">
        <v>115</v>
      </c>
      <c r="F35" s="38">
        <f>SUM(F34)</f>
        <v>1</v>
      </c>
      <c r="G35" s="39">
        <f>SUM(G34)</f>
        <v>0</v>
      </c>
      <c r="H35" s="40">
        <f t="shared" ref="H35:U35" si="4">SUM(H34)</f>
        <v>0</v>
      </c>
      <c r="I35" s="40">
        <f t="shared" si="4"/>
        <v>0</v>
      </c>
      <c r="J35" s="40">
        <f t="shared" si="4"/>
        <v>0</v>
      </c>
      <c r="K35" s="40">
        <f t="shared" si="4"/>
        <v>0</v>
      </c>
      <c r="L35" s="40">
        <f t="shared" si="4"/>
        <v>0</v>
      </c>
      <c r="M35" s="40">
        <f t="shared" si="4"/>
        <v>0</v>
      </c>
      <c r="N35" s="40">
        <f t="shared" si="4"/>
        <v>0</v>
      </c>
      <c r="O35" s="40">
        <f t="shared" si="4"/>
        <v>0</v>
      </c>
      <c r="P35" s="40">
        <f t="shared" si="4"/>
        <v>0</v>
      </c>
      <c r="Q35" s="40">
        <f t="shared" si="4"/>
        <v>0</v>
      </c>
      <c r="R35" s="40">
        <f t="shared" si="4"/>
        <v>0</v>
      </c>
      <c r="S35" s="40">
        <f t="shared" si="4"/>
        <v>1</v>
      </c>
      <c r="T35" s="40">
        <f t="shared" si="4"/>
        <v>0</v>
      </c>
      <c r="U35" s="40">
        <f t="shared" si="4"/>
        <v>0</v>
      </c>
    </row>
    <row r="36" spans="1:21" x14ac:dyDescent="0.25">
      <c r="A36" s="10"/>
      <c r="B36" s="4"/>
      <c r="C36" s="5"/>
      <c r="D36" s="4"/>
      <c r="E36" s="16" t="s">
        <v>116</v>
      </c>
      <c r="F36" s="18">
        <v>1</v>
      </c>
      <c r="G36" s="6"/>
      <c r="H36" s="6"/>
      <c r="I36" s="6"/>
      <c r="J36" s="6"/>
      <c r="K36" s="6"/>
      <c r="L36" s="6"/>
      <c r="M36" s="6"/>
      <c r="N36" s="6"/>
      <c r="O36" s="6"/>
      <c r="P36" s="14"/>
      <c r="Q36" s="14"/>
      <c r="R36" s="14"/>
      <c r="S36" s="6"/>
      <c r="T36" s="14"/>
      <c r="U36" s="6"/>
    </row>
    <row r="37" spans="1:21" x14ac:dyDescent="0.25">
      <c r="A37" s="15" t="s">
        <v>118</v>
      </c>
      <c r="B37" s="21"/>
      <c r="C37" s="22"/>
      <c r="D37" s="21"/>
      <c r="E37" s="23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  <c r="Q37" s="25"/>
      <c r="R37" s="25"/>
      <c r="S37" s="24"/>
      <c r="T37" s="25"/>
      <c r="U37" s="24"/>
    </row>
    <row r="38" spans="1:21" x14ac:dyDescent="0.25">
      <c r="A38" s="4" t="s">
        <v>152</v>
      </c>
      <c r="B38" s="33" t="s">
        <v>67</v>
      </c>
      <c r="C38" s="5" t="s">
        <v>8</v>
      </c>
      <c r="D38" s="6" t="s">
        <v>15</v>
      </c>
      <c r="E38" s="32" t="s">
        <v>68</v>
      </c>
      <c r="F38" s="6">
        <f>SUM(G38:U38)</f>
        <v>2</v>
      </c>
      <c r="G38" s="6">
        <v>1</v>
      </c>
      <c r="H38" s="6"/>
      <c r="I38" s="6"/>
      <c r="J38" s="6"/>
      <c r="K38" s="6">
        <v>1</v>
      </c>
      <c r="L38" s="6"/>
      <c r="M38" s="6"/>
      <c r="N38" s="6"/>
      <c r="O38" s="6"/>
      <c r="P38" s="14"/>
      <c r="Q38" s="14"/>
      <c r="R38" s="14"/>
      <c r="S38" s="6"/>
      <c r="T38" s="14"/>
      <c r="U38" s="6"/>
    </row>
    <row r="39" spans="1:21" x14ac:dyDescent="0.25">
      <c r="A39" s="4" t="s">
        <v>153</v>
      </c>
      <c r="B39" s="34" t="s">
        <v>11</v>
      </c>
      <c r="C39" s="8" t="s">
        <v>6</v>
      </c>
      <c r="D39" s="6" t="s">
        <v>15</v>
      </c>
      <c r="E39" s="32" t="s">
        <v>12</v>
      </c>
      <c r="F39" s="6">
        <f>SUM(G39:U39)</f>
        <v>1</v>
      </c>
      <c r="G39" s="6"/>
      <c r="H39" s="6"/>
      <c r="I39" s="6"/>
      <c r="J39" s="6"/>
      <c r="K39" s="6"/>
      <c r="L39" s="6"/>
      <c r="M39" s="6"/>
      <c r="N39" s="6"/>
      <c r="O39" s="6"/>
      <c r="P39" s="14"/>
      <c r="Q39" s="14"/>
      <c r="R39" s="14">
        <v>1</v>
      </c>
      <c r="S39" s="6"/>
      <c r="T39" s="14"/>
      <c r="U39" s="6"/>
    </row>
    <row r="40" spans="1:21" x14ac:dyDescent="0.25">
      <c r="A40" s="4"/>
      <c r="B40" s="4"/>
      <c r="C40" s="5"/>
      <c r="D40" s="4"/>
      <c r="E40" s="37" t="s">
        <v>115</v>
      </c>
      <c r="F40" s="19">
        <f>SUM(F38:F39)</f>
        <v>3</v>
      </c>
      <c r="G40" s="39">
        <f>SUM(G38:G39)</f>
        <v>1</v>
      </c>
      <c r="H40" s="39">
        <f t="shared" ref="H40:U40" si="5">SUM(H38:H39)</f>
        <v>0</v>
      </c>
      <c r="I40" s="39">
        <f t="shared" si="5"/>
        <v>0</v>
      </c>
      <c r="J40" s="39">
        <f t="shared" si="5"/>
        <v>0</v>
      </c>
      <c r="K40" s="39">
        <f t="shared" si="5"/>
        <v>1</v>
      </c>
      <c r="L40" s="39">
        <f t="shared" si="5"/>
        <v>0</v>
      </c>
      <c r="M40" s="39">
        <f t="shared" si="5"/>
        <v>0</v>
      </c>
      <c r="N40" s="39">
        <f t="shared" si="5"/>
        <v>0</v>
      </c>
      <c r="O40" s="39">
        <f t="shared" si="5"/>
        <v>0</v>
      </c>
      <c r="P40" s="39">
        <f t="shared" si="5"/>
        <v>0</v>
      </c>
      <c r="Q40" s="39">
        <f t="shared" si="5"/>
        <v>0</v>
      </c>
      <c r="R40" s="39">
        <f t="shared" si="5"/>
        <v>1</v>
      </c>
      <c r="S40" s="39">
        <f t="shared" si="5"/>
        <v>0</v>
      </c>
      <c r="T40" s="39">
        <f t="shared" si="5"/>
        <v>0</v>
      </c>
      <c r="U40" s="39">
        <f t="shared" si="5"/>
        <v>0</v>
      </c>
    </row>
    <row r="41" spans="1:21" x14ac:dyDescent="0.25">
      <c r="A41" s="4"/>
      <c r="B41" s="4"/>
      <c r="C41" s="5"/>
      <c r="D41" s="4"/>
      <c r="E41" s="16" t="s">
        <v>116</v>
      </c>
      <c r="F41" s="19">
        <v>2</v>
      </c>
      <c r="G41" s="6"/>
      <c r="H41" s="6"/>
      <c r="I41" s="6"/>
      <c r="J41" s="6"/>
      <c r="K41" s="6"/>
      <c r="L41" s="6"/>
      <c r="M41" s="6"/>
      <c r="N41" s="6"/>
      <c r="O41" s="6"/>
      <c r="P41" s="14"/>
      <c r="Q41" s="14"/>
      <c r="R41" s="14"/>
      <c r="S41" s="6"/>
      <c r="T41" s="14"/>
      <c r="U41" s="6"/>
    </row>
    <row r="42" spans="1:21" x14ac:dyDescent="0.25">
      <c r="A42" s="4"/>
      <c r="B42" s="4"/>
      <c r="C42" s="5"/>
      <c r="D42" s="4"/>
      <c r="E42" s="41"/>
      <c r="F42" s="6"/>
      <c r="G42" s="6"/>
      <c r="H42" s="6"/>
      <c r="I42" s="6"/>
      <c r="J42" s="6"/>
      <c r="K42" s="6"/>
      <c r="L42" s="6"/>
      <c r="M42" s="6"/>
      <c r="N42" s="6"/>
      <c r="O42" s="6"/>
      <c r="P42" s="14"/>
      <c r="Q42" s="14"/>
      <c r="R42" s="14"/>
      <c r="S42" s="6"/>
      <c r="T42" s="14"/>
      <c r="U42" s="6"/>
    </row>
    <row r="43" spans="1:21" x14ac:dyDescent="0.25">
      <c r="A43" s="53" t="s">
        <v>129</v>
      </c>
      <c r="B43" s="54"/>
      <c r="C43" s="54"/>
      <c r="D43" s="54"/>
      <c r="E43" s="55"/>
      <c r="F43" s="47">
        <f>F22+F31+F40</f>
        <v>364</v>
      </c>
      <c r="G43" s="47">
        <f t="shared" ref="G43:U43" si="6">G22+G31+G40</f>
        <v>9</v>
      </c>
      <c r="H43" s="47">
        <f t="shared" si="6"/>
        <v>10</v>
      </c>
      <c r="I43" s="47">
        <f t="shared" si="6"/>
        <v>7</v>
      </c>
      <c r="J43" s="47">
        <f t="shared" si="6"/>
        <v>3</v>
      </c>
      <c r="K43" s="47">
        <f t="shared" si="6"/>
        <v>12</v>
      </c>
      <c r="L43" s="47">
        <f t="shared" si="6"/>
        <v>3</v>
      </c>
      <c r="M43" s="47">
        <f t="shared" si="6"/>
        <v>0</v>
      </c>
      <c r="N43" s="47">
        <f t="shared" si="6"/>
        <v>26</v>
      </c>
      <c r="O43" s="47">
        <f t="shared" si="6"/>
        <v>27</v>
      </c>
      <c r="P43" s="47">
        <f t="shared" si="6"/>
        <v>14</v>
      </c>
      <c r="Q43" s="47">
        <f t="shared" si="6"/>
        <v>3</v>
      </c>
      <c r="R43" s="47">
        <f t="shared" si="6"/>
        <v>26</v>
      </c>
      <c r="S43" s="47">
        <f t="shared" si="6"/>
        <v>16</v>
      </c>
      <c r="T43" s="47">
        <f t="shared" si="6"/>
        <v>5</v>
      </c>
      <c r="U43" s="47">
        <f t="shared" si="6"/>
        <v>203</v>
      </c>
    </row>
    <row r="44" spans="1:21" x14ac:dyDescent="0.25">
      <c r="A44" s="53" t="s">
        <v>130</v>
      </c>
      <c r="B44" s="54"/>
      <c r="C44" s="54"/>
      <c r="D44" s="54"/>
      <c r="E44" s="55"/>
      <c r="F44" s="47">
        <f>F23+F32+F41</f>
        <v>10</v>
      </c>
      <c r="G44" s="6"/>
      <c r="H44" s="6"/>
      <c r="I44" s="6"/>
      <c r="J44" s="6"/>
      <c r="K44" s="6"/>
      <c r="L44" s="6"/>
      <c r="M44" s="6"/>
      <c r="N44" s="6"/>
      <c r="O44" s="6"/>
      <c r="P44" s="14"/>
      <c r="Q44" s="14"/>
      <c r="R44" s="14"/>
      <c r="S44" s="6"/>
      <c r="T44" s="14"/>
      <c r="U44" s="6"/>
    </row>
    <row r="45" spans="1:21" x14ac:dyDescent="0.25">
      <c r="A45" s="4"/>
      <c r="B45" s="4"/>
      <c r="C45" s="5"/>
      <c r="D45" s="4"/>
      <c r="E45" s="41"/>
      <c r="F45" s="6"/>
      <c r="G45" s="6"/>
      <c r="H45" s="6"/>
      <c r="I45" s="6"/>
      <c r="J45" s="6"/>
      <c r="K45" s="6"/>
      <c r="L45" s="6"/>
      <c r="M45" s="6"/>
      <c r="N45" s="6"/>
      <c r="O45" s="6"/>
      <c r="P45" s="14"/>
      <c r="Q45" s="14"/>
      <c r="R45" s="14"/>
      <c r="S45" s="6"/>
      <c r="T45" s="14"/>
      <c r="U45" s="6"/>
    </row>
    <row r="46" spans="1:21" x14ac:dyDescent="0.25">
      <c r="A46" s="15" t="s">
        <v>120</v>
      </c>
      <c r="B46" s="4"/>
      <c r="C46" s="5"/>
      <c r="D46" s="4"/>
      <c r="E46" s="41"/>
      <c r="F46" s="6"/>
      <c r="G46" s="6"/>
      <c r="H46" s="6"/>
      <c r="I46" s="6"/>
      <c r="J46" s="6"/>
      <c r="K46" s="6"/>
      <c r="L46" s="6"/>
      <c r="M46" s="6"/>
      <c r="N46" s="6"/>
      <c r="O46" s="6"/>
      <c r="P46" s="14"/>
      <c r="Q46" s="14"/>
      <c r="R46" s="14"/>
      <c r="S46" s="6"/>
      <c r="T46" s="14"/>
      <c r="U46" s="6"/>
    </row>
    <row r="47" spans="1:21" ht="31.5" x14ac:dyDescent="0.25">
      <c r="A47" s="4" t="s">
        <v>47</v>
      </c>
      <c r="B47" s="4"/>
      <c r="C47" s="45" t="s">
        <v>65</v>
      </c>
      <c r="D47" s="49" t="s">
        <v>15</v>
      </c>
      <c r="E47" s="43" t="s">
        <v>84</v>
      </c>
      <c r="F47" s="6">
        <f>SUM(G47:U47)</f>
        <v>6</v>
      </c>
      <c r="G47" s="6"/>
      <c r="H47" s="6"/>
      <c r="I47" s="6"/>
      <c r="J47" s="6"/>
      <c r="K47" s="6"/>
      <c r="L47" s="6"/>
      <c r="M47" s="6"/>
      <c r="N47" s="6"/>
      <c r="O47" s="6"/>
      <c r="P47" s="14"/>
      <c r="Q47" s="14"/>
      <c r="R47" s="14"/>
      <c r="S47" s="6">
        <v>6</v>
      </c>
      <c r="T47" s="14"/>
      <c r="U47" s="6"/>
    </row>
    <row r="48" spans="1:21" ht="21" x14ac:dyDescent="0.25">
      <c r="A48" s="4" t="s">
        <v>47</v>
      </c>
      <c r="B48" s="4"/>
      <c r="C48" s="45" t="s">
        <v>48</v>
      </c>
      <c r="D48" s="49" t="s">
        <v>15</v>
      </c>
      <c r="E48" s="43" t="s">
        <v>84</v>
      </c>
      <c r="F48" s="6">
        <f t="shared" ref="F48:F50" si="7">SUM(G48:U48)</f>
        <v>0</v>
      </c>
      <c r="G48" s="6"/>
      <c r="H48" s="6"/>
      <c r="I48" s="6"/>
      <c r="J48" s="6"/>
      <c r="K48" s="6"/>
      <c r="L48" s="6"/>
      <c r="M48" s="6"/>
      <c r="N48" s="6"/>
      <c r="O48" s="6"/>
      <c r="P48" s="14"/>
      <c r="Q48" s="14"/>
      <c r="R48" s="14"/>
      <c r="S48" s="6"/>
      <c r="T48" s="14"/>
      <c r="U48" s="6"/>
    </row>
    <row r="49" spans="1:21" ht="21" x14ac:dyDescent="0.25">
      <c r="A49" s="4" t="s">
        <v>47</v>
      </c>
      <c r="B49" s="4"/>
      <c r="C49" s="45" t="s">
        <v>48</v>
      </c>
      <c r="D49" s="49" t="s">
        <v>15</v>
      </c>
      <c r="E49" s="43" t="s">
        <v>84</v>
      </c>
      <c r="F49" s="6">
        <f t="shared" si="7"/>
        <v>2</v>
      </c>
      <c r="G49" s="6"/>
      <c r="H49" s="6"/>
      <c r="I49" s="6"/>
      <c r="J49" s="6"/>
      <c r="K49" s="6">
        <v>2</v>
      </c>
      <c r="L49" s="6"/>
      <c r="M49" s="6"/>
      <c r="N49" s="6"/>
      <c r="O49" s="6"/>
      <c r="P49" s="14"/>
      <c r="Q49" s="14"/>
      <c r="R49" s="14"/>
      <c r="S49" s="6"/>
      <c r="T49" s="14"/>
      <c r="U49" s="6"/>
    </row>
    <row r="50" spans="1:21" ht="31.5" x14ac:dyDescent="0.25">
      <c r="A50" s="4" t="s">
        <v>47</v>
      </c>
      <c r="B50" s="4"/>
      <c r="C50" s="45" t="s">
        <v>58</v>
      </c>
      <c r="D50" s="49" t="s">
        <v>15</v>
      </c>
      <c r="E50" s="43" t="s">
        <v>84</v>
      </c>
      <c r="F50" s="6">
        <f t="shared" si="7"/>
        <v>2</v>
      </c>
      <c r="G50" s="6"/>
      <c r="H50" s="6"/>
      <c r="I50" s="6"/>
      <c r="J50" s="6"/>
      <c r="K50" s="6"/>
      <c r="L50" s="6"/>
      <c r="M50" s="6"/>
      <c r="N50" s="6"/>
      <c r="O50" s="6"/>
      <c r="P50" s="14"/>
      <c r="Q50" s="14"/>
      <c r="R50" s="14"/>
      <c r="S50" s="6"/>
      <c r="T50" s="14"/>
      <c r="U50" s="6">
        <v>2</v>
      </c>
    </row>
    <row r="51" spans="1:21" x14ac:dyDescent="0.25">
      <c r="A51" s="4"/>
      <c r="B51" s="4"/>
      <c r="C51" s="5"/>
      <c r="D51" s="4"/>
      <c r="E51" s="37" t="s">
        <v>115</v>
      </c>
      <c r="F51" s="19">
        <f>SUM(F47:F50)</f>
        <v>10</v>
      </c>
      <c r="G51" s="6"/>
      <c r="H51" s="6"/>
      <c r="I51" s="6"/>
      <c r="J51" s="6"/>
      <c r="K51" s="6"/>
      <c r="L51" s="6"/>
      <c r="M51" s="6"/>
      <c r="N51" s="6"/>
      <c r="O51" s="6"/>
      <c r="P51" s="14"/>
      <c r="Q51" s="14"/>
      <c r="R51" s="14"/>
      <c r="S51" s="6"/>
      <c r="T51" s="14"/>
      <c r="U51" s="6"/>
    </row>
    <row r="52" spans="1:21" x14ac:dyDescent="0.25">
      <c r="A52" s="15" t="s">
        <v>121</v>
      </c>
      <c r="B52" s="4"/>
      <c r="C52" s="5"/>
      <c r="D52" s="4"/>
      <c r="E52" s="41"/>
      <c r="F52" s="6"/>
      <c r="G52" s="6"/>
      <c r="H52" s="6"/>
      <c r="I52" s="6"/>
      <c r="J52" s="6"/>
      <c r="K52" s="6"/>
      <c r="L52" s="6"/>
      <c r="M52" s="6"/>
      <c r="N52" s="6"/>
      <c r="O52" s="6"/>
      <c r="P52" s="14"/>
      <c r="Q52" s="14"/>
      <c r="R52" s="14"/>
      <c r="S52" s="6"/>
      <c r="T52" s="14"/>
      <c r="U52" s="6"/>
    </row>
    <row r="53" spans="1:21" x14ac:dyDescent="0.25">
      <c r="A53" s="34" t="s">
        <v>122</v>
      </c>
      <c r="B53" s="34" t="s">
        <v>67</v>
      </c>
      <c r="C53" s="35" t="s">
        <v>8</v>
      </c>
      <c r="D53" s="46" t="s">
        <v>50</v>
      </c>
      <c r="E53" s="32" t="s">
        <v>68</v>
      </c>
      <c r="F53" s="6">
        <f>SUM(G53:U53)</f>
        <v>6</v>
      </c>
      <c r="G53" s="6"/>
      <c r="H53" s="6"/>
      <c r="I53" s="6"/>
      <c r="J53" s="6">
        <v>3</v>
      </c>
      <c r="K53" s="6"/>
      <c r="L53" s="6"/>
      <c r="M53" s="6"/>
      <c r="N53" s="6"/>
      <c r="O53" s="6"/>
      <c r="P53" s="14"/>
      <c r="Q53" s="14">
        <v>2</v>
      </c>
      <c r="R53" s="14"/>
      <c r="S53" s="6">
        <v>1</v>
      </c>
      <c r="T53" s="14"/>
      <c r="U53" s="6"/>
    </row>
    <row r="54" spans="1:21" x14ac:dyDescent="0.25">
      <c r="A54" s="34" t="s">
        <v>123</v>
      </c>
      <c r="B54" s="34" t="s">
        <v>10</v>
      </c>
      <c r="C54" s="35" t="s">
        <v>8</v>
      </c>
      <c r="D54" s="46" t="s">
        <v>50</v>
      </c>
      <c r="E54" s="32" t="s">
        <v>7</v>
      </c>
      <c r="F54" s="6">
        <f t="shared" ref="F54:F59" si="8">SUM(G54:U54)</f>
        <v>1</v>
      </c>
      <c r="G54" s="6"/>
      <c r="H54" s="6"/>
      <c r="I54" s="6"/>
      <c r="J54" s="6"/>
      <c r="K54" s="6"/>
      <c r="L54" s="6">
        <v>1</v>
      </c>
      <c r="M54" s="6"/>
      <c r="N54" s="6"/>
      <c r="O54" s="6"/>
      <c r="P54" s="14"/>
      <c r="Q54" s="14"/>
      <c r="R54" s="14"/>
      <c r="S54" s="6"/>
      <c r="T54" s="14"/>
      <c r="U54" s="6"/>
    </row>
    <row r="55" spans="1:21" x14ac:dyDescent="0.25">
      <c r="A55" s="34" t="s">
        <v>124</v>
      </c>
      <c r="B55" s="34" t="s">
        <v>70</v>
      </c>
      <c r="C55" s="35" t="s">
        <v>71</v>
      </c>
      <c r="D55" s="46" t="s">
        <v>50</v>
      </c>
      <c r="E55" s="6" t="s">
        <v>83</v>
      </c>
      <c r="F55" s="6">
        <f t="shared" si="8"/>
        <v>1</v>
      </c>
      <c r="G55" s="6"/>
      <c r="H55" s="6"/>
      <c r="I55" s="6"/>
      <c r="J55" s="6"/>
      <c r="K55" s="6"/>
      <c r="L55" s="6"/>
      <c r="M55" s="6"/>
      <c r="N55" s="6"/>
      <c r="O55" s="6"/>
      <c r="P55" s="14"/>
      <c r="Q55" s="14">
        <v>1</v>
      </c>
      <c r="R55" s="14"/>
      <c r="S55" s="6"/>
      <c r="T55" s="14"/>
      <c r="U55" s="6"/>
    </row>
    <row r="56" spans="1:21" x14ac:dyDescent="0.25">
      <c r="A56" s="34" t="s">
        <v>125</v>
      </c>
      <c r="B56" s="34" t="s">
        <v>73</v>
      </c>
      <c r="C56" s="35" t="s">
        <v>8</v>
      </c>
      <c r="D56" s="46" t="s">
        <v>50</v>
      </c>
      <c r="E56" s="32" t="s">
        <v>7</v>
      </c>
      <c r="F56" s="6">
        <f t="shared" si="8"/>
        <v>7</v>
      </c>
      <c r="G56" s="6"/>
      <c r="H56" s="6"/>
      <c r="I56" s="6"/>
      <c r="J56" s="6"/>
      <c r="K56" s="6"/>
      <c r="L56" s="6">
        <v>1</v>
      </c>
      <c r="M56" s="6">
        <v>1</v>
      </c>
      <c r="N56" s="6">
        <v>1</v>
      </c>
      <c r="O56" s="6"/>
      <c r="P56" s="14">
        <v>2</v>
      </c>
      <c r="Q56" s="14"/>
      <c r="R56" s="14">
        <v>2</v>
      </c>
      <c r="S56" s="6"/>
      <c r="T56" s="14"/>
      <c r="U56" s="6"/>
    </row>
    <row r="57" spans="1:21" x14ac:dyDescent="0.25">
      <c r="A57" s="34" t="s">
        <v>126</v>
      </c>
      <c r="B57" s="34" t="s">
        <v>16</v>
      </c>
      <c r="C57" s="35" t="s">
        <v>20</v>
      </c>
      <c r="D57" s="46" t="s">
        <v>50</v>
      </c>
      <c r="E57" s="32" t="s">
        <v>17</v>
      </c>
      <c r="F57" s="6">
        <f t="shared" si="8"/>
        <v>1</v>
      </c>
      <c r="G57" s="6"/>
      <c r="H57" s="6"/>
      <c r="I57" s="6"/>
      <c r="J57" s="6"/>
      <c r="K57" s="6"/>
      <c r="L57" s="6">
        <v>1</v>
      </c>
      <c r="M57" s="6"/>
      <c r="N57" s="6"/>
      <c r="O57" s="6"/>
      <c r="P57" s="14"/>
      <c r="Q57" s="14"/>
      <c r="R57" s="14"/>
      <c r="S57" s="6"/>
      <c r="T57" s="14"/>
      <c r="U57" s="6"/>
    </row>
    <row r="58" spans="1:21" x14ac:dyDescent="0.25">
      <c r="A58" s="34" t="s">
        <v>127</v>
      </c>
      <c r="B58" s="34" t="s">
        <v>76</v>
      </c>
      <c r="C58" s="8" t="s">
        <v>19</v>
      </c>
      <c r="D58" s="46" t="s">
        <v>50</v>
      </c>
      <c r="E58" s="32" t="s">
        <v>75</v>
      </c>
      <c r="F58" s="6">
        <f t="shared" si="8"/>
        <v>6</v>
      </c>
      <c r="G58" s="6"/>
      <c r="H58" s="6"/>
      <c r="I58" s="6"/>
      <c r="J58" s="6"/>
      <c r="K58" s="6"/>
      <c r="L58" s="6"/>
      <c r="M58" s="6"/>
      <c r="N58" s="6">
        <v>5</v>
      </c>
      <c r="O58" s="6"/>
      <c r="P58" s="14"/>
      <c r="Q58" s="14"/>
      <c r="R58" s="14">
        <v>1</v>
      </c>
      <c r="S58" s="6"/>
      <c r="T58" s="14"/>
      <c r="U58" s="6"/>
    </row>
    <row r="59" spans="1:21" x14ac:dyDescent="0.25">
      <c r="A59" s="34" t="s">
        <v>128</v>
      </c>
      <c r="B59" s="34" t="s">
        <v>78</v>
      </c>
      <c r="C59" s="35" t="s">
        <v>71</v>
      </c>
      <c r="D59" s="46" t="s">
        <v>50</v>
      </c>
      <c r="E59" s="32" t="s">
        <v>77</v>
      </c>
      <c r="F59" s="6">
        <f t="shared" si="8"/>
        <v>1</v>
      </c>
      <c r="G59" s="6"/>
      <c r="H59" s="6"/>
      <c r="I59" s="6"/>
      <c r="J59" s="6"/>
      <c r="K59" s="6"/>
      <c r="L59" s="6"/>
      <c r="M59" s="6"/>
      <c r="N59" s="6">
        <v>1</v>
      </c>
      <c r="O59" s="6"/>
      <c r="P59" s="14"/>
      <c r="Q59" s="14"/>
      <c r="R59" s="14"/>
      <c r="S59" s="6"/>
      <c r="T59" s="14"/>
      <c r="U59" s="6"/>
    </row>
    <row r="60" spans="1:21" x14ac:dyDescent="0.25">
      <c r="E60" s="37" t="s">
        <v>115</v>
      </c>
      <c r="F60" s="19">
        <f>SUM(F53:F59)</f>
        <v>23</v>
      </c>
    </row>
    <row r="61" spans="1:21" x14ac:dyDescent="0.25">
      <c r="E61" s="16" t="s">
        <v>116</v>
      </c>
      <c r="F61" s="19">
        <f>COUNT(F53:F59)</f>
        <v>7</v>
      </c>
    </row>
    <row r="62" spans="1:21" x14ac:dyDescent="0.25">
      <c r="A62" s="44" t="s">
        <v>86</v>
      </c>
      <c r="B62" s="42" t="s">
        <v>84</v>
      </c>
      <c r="C62" s="42" t="s">
        <v>84</v>
      </c>
      <c r="D62" s="4"/>
      <c r="E62" s="42" t="s">
        <v>84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14"/>
      <c r="Q62" s="14"/>
      <c r="R62" s="14"/>
      <c r="S62" s="6"/>
      <c r="T62" s="6"/>
      <c r="U62" s="4"/>
    </row>
    <row r="63" spans="1:21" x14ac:dyDescent="0.25">
      <c r="A63" s="4" t="s">
        <v>131</v>
      </c>
      <c r="B63" s="42" t="s">
        <v>84</v>
      </c>
      <c r="C63" s="42" t="s">
        <v>84</v>
      </c>
      <c r="D63" s="4"/>
      <c r="E63" s="42" t="s">
        <v>84</v>
      </c>
      <c r="F63" s="4"/>
      <c r="G63" s="6" t="s">
        <v>46</v>
      </c>
      <c r="H63" s="6" t="s">
        <v>46</v>
      </c>
      <c r="I63" s="6" t="s">
        <v>46</v>
      </c>
      <c r="J63" s="6"/>
      <c r="K63" s="45" t="s">
        <v>87</v>
      </c>
      <c r="L63" s="6" t="s">
        <v>46</v>
      </c>
      <c r="M63" s="6" t="s">
        <v>46</v>
      </c>
      <c r="N63" s="6" t="s">
        <v>46</v>
      </c>
      <c r="O63" s="6" t="s">
        <v>46</v>
      </c>
      <c r="P63" s="45" t="s">
        <v>87</v>
      </c>
      <c r="Q63" s="45" t="s">
        <v>88</v>
      </c>
      <c r="R63" s="45" t="s">
        <v>88</v>
      </c>
      <c r="S63" s="6" t="s">
        <v>88</v>
      </c>
      <c r="T63" s="6"/>
      <c r="U63" s="6" t="s">
        <v>46</v>
      </c>
    </row>
    <row r="64" spans="1:21" x14ac:dyDescent="0.25">
      <c r="A64" s="4" t="s">
        <v>132</v>
      </c>
      <c r="B64" s="42" t="s">
        <v>84</v>
      </c>
      <c r="C64" s="42" t="s">
        <v>84</v>
      </c>
      <c r="D64" s="4"/>
      <c r="E64" s="42" t="s">
        <v>84</v>
      </c>
      <c r="F64" s="4"/>
      <c r="G64" s="6"/>
      <c r="H64" s="6"/>
      <c r="I64" s="6"/>
      <c r="J64" s="6"/>
      <c r="K64" s="6"/>
      <c r="L64" s="6"/>
      <c r="M64" s="6"/>
      <c r="N64" s="6" t="s">
        <v>46</v>
      </c>
      <c r="O64" s="6"/>
      <c r="P64" s="6"/>
      <c r="Q64" s="6"/>
      <c r="R64" s="6"/>
      <c r="S64" s="6"/>
      <c r="T64" s="6"/>
      <c r="U64" s="6" t="s">
        <v>46</v>
      </c>
    </row>
    <row r="65" spans="1:21" x14ac:dyDescent="0.25">
      <c r="A65" s="4" t="s">
        <v>133</v>
      </c>
      <c r="B65" s="42" t="s">
        <v>84</v>
      </c>
      <c r="C65" s="42" t="s">
        <v>84</v>
      </c>
      <c r="D65" s="4"/>
      <c r="E65" s="42" t="s">
        <v>84</v>
      </c>
      <c r="F65" s="4"/>
      <c r="G65" s="6"/>
      <c r="H65" s="6"/>
      <c r="I65" s="6"/>
      <c r="J65" s="6"/>
      <c r="K65" s="6" t="s">
        <v>45</v>
      </c>
      <c r="L65" s="6" t="s">
        <v>46</v>
      </c>
      <c r="M65" s="6"/>
      <c r="N65" s="6" t="s">
        <v>46</v>
      </c>
      <c r="O65" s="6"/>
      <c r="P65" s="6"/>
      <c r="Q65" s="6"/>
      <c r="R65" s="6"/>
      <c r="S65" s="6"/>
      <c r="T65" s="6"/>
      <c r="U65" s="6"/>
    </row>
    <row r="66" spans="1:21" x14ac:dyDescent="0.25">
      <c r="A66" s="4" t="s">
        <v>134</v>
      </c>
      <c r="B66" s="42" t="s">
        <v>84</v>
      </c>
      <c r="C66" s="42" t="s">
        <v>84</v>
      </c>
      <c r="D66" s="4"/>
      <c r="E66" s="42" t="s">
        <v>84</v>
      </c>
      <c r="F66" s="4"/>
      <c r="G66" s="6"/>
      <c r="H66" s="6"/>
      <c r="I66" s="6"/>
      <c r="J66" s="6"/>
      <c r="K66" s="6"/>
      <c r="L66" s="6" t="s">
        <v>46</v>
      </c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4" t="s">
        <v>135</v>
      </c>
      <c r="B67" s="42" t="s">
        <v>84</v>
      </c>
      <c r="C67" s="42" t="s">
        <v>84</v>
      </c>
      <c r="D67" s="4"/>
      <c r="E67" s="42" t="s">
        <v>84</v>
      </c>
      <c r="F67" s="4"/>
      <c r="G67" s="6"/>
      <c r="H67" s="6"/>
      <c r="I67" s="6"/>
      <c r="J67" s="6"/>
      <c r="K67" s="6"/>
      <c r="L67" s="6" t="s">
        <v>46</v>
      </c>
      <c r="M67" s="6"/>
      <c r="N67" s="6" t="s">
        <v>46</v>
      </c>
      <c r="O67" s="6"/>
      <c r="P67" s="6"/>
      <c r="Q67" s="6"/>
      <c r="R67" s="6"/>
      <c r="S67" s="6"/>
      <c r="T67" s="6"/>
      <c r="U67" s="6" t="s">
        <v>46</v>
      </c>
    </row>
    <row r="68" spans="1:21" x14ac:dyDescent="0.25">
      <c r="A68" s="4" t="s">
        <v>136</v>
      </c>
      <c r="B68" s="42" t="s">
        <v>84</v>
      </c>
      <c r="C68" s="42" t="s">
        <v>84</v>
      </c>
      <c r="D68" s="4"/>
      <c r="E68" s="42" t="s">
        <v>84</v>
      </c>
      <c r="F68" s="4"/>
      <c r="G68" s="6" t="s">
        <v>46</v>
      </c>
      <c r="H68" s="6"/>
      <c r="I68" s="6" t="s">
        <v>46</v>
      </c>
      <c r="J68" s="6"/>
      <c r="K68" s="6"/>
      <c r="L68" s="6" t="s">
        <v>46</v>
      </c>
      <c r="M68" s="6" t="s">
        <v>46</v>
      </c>
      <c r="N68" s="6" t="s">
        <v>46</v>
      </c>
      <c r="O68" s="6"/>
      <c r="P68" s="6"/>
      <c r="Q68" s="6"/>
      <c r="R68" s="6" t="s">
        <v>46</v>
      </c>
      <c r="S68" s="6"/>
      <c r="T68" s="6"/>
      <c r="U68" s="6"/>
    </row>
    <row r="69" spans="1:21" x14ac:dyDescent="0.25">
      <c r="A69" s="4" t="s">
        <v>137</v>
      </c>
      <c r="B69" s="42" t="s">
        <v>84</v>
      </c>
      <c r="C69" s="42" t="s">
        <v>84</v>
      </c>
      <c r="D69" s="4"/>
      <c r="E69" s="42" t="s">
        <v>84</v>
      </c>
      <c r="F69" s="4"/>
      <c r="G69" s="6"/>
      <c r="H69" s="6"/>
      <c r="I69" s="6"/>
      <c r="J69" s="6"/>
      <c r="K69" s="6"/>
      <c r="L69" s="6"/>
      <c r="M69" s="6"/>
      <c r="N69" s="6"/>
      <c r="O69" s="6"/>
      <c r="P69" s="6"/>
      <c r="Q69" s="6" t="s">
        <v>46</v>
      </c>
      <c r="R69" s="6"/>
      <c r="S69" s="6"/>
      <c r="T69" s="6"/>
      <c r="U69" s="6"/>
    </row>
    <row r="70" spans="1:21" x14ac:dyDescent="0.25">
      <c r="A70" s="4" t="s">
        <v>138</v>
      </c>
      <c r="B70" s="42" t="s">
        <v>84</v>
      </c>
      <c r="C70" s="42" t="s">
        <v>84</v>
      </c>
      <c r="D70" s="4"/>
      <c r="E70" s="42" t="s">
        <v>84</v>
      </c>
      <c r="F70" s="4"/>
      <c r="G70" s="6"/>
      <c r="H70" s="6"/>
      <c r="I70" s="6"/>
      <c r="J70" s="6"/>
      <c r="K70" s="6"/>
      <c r="L70" s="6"/>
      <c r="M70" s="6" t="s">
        <v>46</v>
      </c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4" t="s">
        <v>139</v>
      </c>
      <c r="B71" s="42" t="s">
        <v>84</v>
      </c>
      <c r="C71" s="42" t="s">
        <v>84</v>
      </c>
      <c r="D71" s="4"/>
      <c r="E71" s="42" t="s">
        <v>84</v>
      </c>
      <c r="F71" s="4"/>
      <c r="G71" s="6"/>
      <c r="H71" s="6"/>
      <c r="I71" s="6"/>
      <c r="J71" s="6"/>
      <c r="K71" s="6"/>
      <c r="L71" s="6"/>
      <c r="M71" s="6"/>
      <c r="N71" s="6" t="s">
        <v>46</v>
      </c>
      <c r="O71" s="6"/>
      <c r="P71" s="6"/>
      <c r="Q71" s="6"/>
      <c r="R71" s="6"/>
      <c r="S71" s="6"/>
      <c r="T71" s="6"/>
      <c r="U71" s="6"/>
    </row>
    <row r="72" spans="1:21" x14ac:dyDescent="0.25">
      <c r="A72" s="4" t="s">
        <v>140</v>
      </c>
      <c r="B72" s="42" t="s">
        <v>84</v>
      </c>
      <c r="C72" s="42" t="s">
        <v>84</v>
      </c>
      <c r="D72" s="4"/>
      <c r="E72" s="42" t="s">
        <v>84</v>
      </c>
      <c r="F72" s="4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 t="s">
        <v>46</v>
      </c>
    </row>
    <row r="73" spans="1:21" x14ac:dyDescent="0.25">
      <c r="A73" s="48" t="s">
        <v>141</v>
      </c>
      <c r="Q73" s="12"/>
    </row>
    <row r="74" spans="1:21" x14ac:dyDescent="0.25">
      <c r="A74" s="48" t="s">
        <v>142</v>
      </c>
      <c r="Q74" s="12"/>
    </row>
    <row r="75" spans="1:21" x14ac:dyDescent="0.25">
      <c r="A75" s="48" t="s">
        <v>143</v>
      </c>
      <c r="Q75" s="12"/>
    </row>
    <row r="76" spans="1:21" x14ac:dyDescent="0.25">
      <c r="A76" s="48" t="s">
        <v>144</v>
      </c>
      <c r="Q76" s="12"/>
    </row>
    <row r="77" spans="1:21" x14ac:dyDescent="0.25">
      <c r="A77" s="48" t="s">
        <v>145</v>
      </c>
      <c r="Q77" s="12"/>
    </row>
    <row r="78" spans="1:21" x14ac:dyDescent="0.25">
      <c r="A78" s="48" t="s">
        <v>146</v>
      </c>
      <c r="Q78" s="12"/>
    </row>
    <row r="79" spans="1:21" x14ac:dyDescent="0.25">
      <c r="A79" s="13"/>
      <c r="Q79" s="12"/>
    </row>
    <row r="80" spans="1:21" x14ac:dyDescent="0.25">
      <c r="A80" s="13"/>
      <c r="Q80" s="12"/>
    </row>
    <row r="81" spans="1:17" x14ac:dyDescent="0.25">
      <c r="A81" s="13"/>
      <c r="Q81" s="12"/>
    </row>
    <row r="82" spans="1:17" x14ac:dyDescent="0.25">
      <c r="A82" s="13"/>
      <c r="Q82" s="12"/>
    </row>
    <row r="83" spans="1:17" x14ac:dyDescent="0.25">
      <c r="A83" s="13"/>
      <c r="Q83" s="12"/>
    </row>
    <row r="84" spans="1:17" x14ac:dyDescent="0.25">
      <c r="A84" s="13"/>
      <c r="Q84" s="12"/>
    </row>
    <row r="85" spans="1:17" x14ac:dyDescent="0.25">
      <c r="A85" s="13"/>
      <c r="Q85" s="12"/>
    </row>
    <row r="86" spans="1:17" x14ac:dyDescent="0.25">
      <c r="A86" s="13"/>
    </row>
    <row r="87" spans="1:17" x14ac:dyDescent="0.25">
      <c r="A87" s="13"/>
    </row>
    <row r="88" spans="1:17" x14ac:dyDescent="0.25">
      <c r="A88" s="13"/>
    </row>
    <row r="89" spans="1:17" x14ac:dyDescent="0.25">
      <c r="A89" s="13"/>
    </row>
    <row r="90" spans="1:17" x14ac:dyDescent="0.25">
      <c r="A90" s="13"/>
    </row>
    <row r="91" spans="1:17" x14ac:dyDescent="0.25">
      <c r="A91" s="13"/>
    </row>
    <row r="92" spans="1:17" x14ac:dyDescent="0.25">
      <c r="A92" s="13"/>
    </row>
    <row r="93" spans="1:17" x14ac:dyDescent="0.25">
      <c r="A93" s="13"/>
    </row>
    <row r="94" spans="1:17" x14ac:dyDescent="0.25">
      <c r="A94" s="11"/>
    </row>
    <row r="95" spans="1:17" x14ac:dyDescent="0.25">
      <c r="A95" s="13"/>
    </row>
  </sheetData>
  <mergeCells count="2">
    <mergeCell ref="A43:E43"/>
    <mergeCell ref="A44:E4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AC68-CB7D-46ED-ADB6-39055A3CBBAA}">
  <dimension ref="A1:E17"/>
  <sheetViews>
    <sheetView workbookViewId="0">
      <selection activeCell="F30" sqref="F30"/>
    </sheetView>
  </sheetViews>
  <sheetFormatPr defaultRowHeight="14.5" x14ac:dyDescent="0.35"/>
  <cols>
    <col min="1" max="1" width="8.26953125" bestFit="1" customWidth="1"/>
    <col min="2" max="2" width="9.453125" bestFit="1" customWidth="1"/>
    <col min="3" max="3" width="20" bestFit="1" customWidth="1"/>
    <col min="4" max="4" width="24.26953125" bestFit="1" customWidth="1"/>
    <col min="5" max="5" width="38.453125" bestFit="1" customWidth="1"/>
  </cols>
  <sheetData>
    <row r="1" spans="1:5" x14ac:dyDescent="0.35">
      <c r="A1" s="50" t="s">
        <v>89</v>
      </c>
      <c r="B1" s="50" t="s">
        <v>90</v>
      </c>
      <c r="C1" s="50" t="s">
        <v>91</v>
      </c>
      <c r="D1" s="50" t="s">
        <v>92</v>
      </c>
      <c r="E1" s="50" t="s">
        <v>155</v>
      </c>
    </row>
    <row r="2" spans="1:5" x14ac:dyDescent="0.35">
      <c r="A2" s="1" t="s">
        <v>93</v>
      </c>
      <c r="B2" s="50">
        <v>186</v>
      </c>
      <c r="C2" s="1">
        <v>4.8</v>
      </c>
      <c r="D2" s="1">
        <v>9</v>
      </c>
      <c r="E2" s="51">
        <f>D2/C2</f>
        <v>1.875</v>
      </c>
    </row>
    <row r="3" spans="1:5" x14ac:dyDescent="0.35">
      <c r="A3" s="1" t="s">
        <v>94</v>
      </c>
      <c r="B3" s="50">
        <v>188</v>
      </c>
      <c r="C3" s="1">
        <v>12.8</v>
      </c>
      <c r="D3" s="1">
        <v>10</v>
      </c>
      <c r="E3" s="51">
        <f t="shared" ref="E3:E17" si="0">D3/C3</f>
        <v>0.78125</v>
      </c>
    </row>
    <row r="4" spans="1:5" x14ac:dyDescent="0.35">
      <c r="A4" s="1" t="s">
        <v>95</v>
      </c>
      <c r="B4" s="50">
        <v>194</v>
      </c>
      <c r="C4" s="1">
        <v>10.199999999999999</v>
      </c>
      <c r="D4" s="1">
        <v>7</v>
      </c>
      <c r="E4" s="51">
        <f t="shared" si="0"/>
        <v>0.68627450980392157</v>
      </c>
    </row>
    <row r="5" spans="1:5" x14ac:dyDescent="0.35">
      <c r="A5" s="1" t="s">
        <v>96</v>
      </c>
      <c r="B5" s="50">
        <v>234</v>
      </c>
      <c r="C5" s="1">
        <v>1.5</v>
      </c>
      <c r="D5" s="1">
        <v>3</v>
      </c>
      <c r="E5" s="51">
        <f t="shared" si="0"/>
        <v>2</v>
      </c>
    </row>
    <row r="6" spans="1:5" x14ac:dyDescent="0.35">
      <c r="A6" s="1" t="s">
        <v>98</v>
      </c>
      <c r="B6" s="50">
        <v>243</v>
      </c>
      <c r="C6" s="1">
        <v>9.8000000000000007</v>
      </c>
      <c r="D6" s="1">
        <v>12</v>
      </c>
      <c r="E6" s="51">
        <f t="shared" si="0"/>
        <v>1.2244897959183672</v>
      </c>
    </row>
    <row r="7" spans="1:5" x14ac:dyDescent="0.35">
      <c r="A7" s="1" t="s">
        <v>0</v>
      </c>
      <c r="B7" s="50">
        <v>247</v>
      </c>
      <c r="C7" s="1">
        <v>5.6</v>
      </c>
      <c r="D7" s="1">
        <v>3</v>
      </c>
      <c r="E7" s="51">
        <f t="shared" si="0"/>
        <v>0.5357142857142857</v>
      </c>
    </row>
    <row r="8" spans="1:5" x14ac:dyDescent="0.35">
      <c r="A8" s="1" t="s">
        <v>1</v>
      </c>
      <c r="B8" s="50">
        <v>249</v>
      </c>
      <c r="C8" s="1">
        <v>6.9</v>
      </c>
      <c r="D8" s="1">
        <v>0</v>
      </c>
      <c r="E8" s="51">
        <f t="shared" si="0"/>
        <v>0</v>
      </c>
    </row>
    <row r="9" spans="1:5" x14ac:dyDescent="0.35">
      <c r="A9" s="1" t="s">
        <v>99</v>
      </c>
      <c r="B9" s="50">
        <v>256</v>
      </c>
      <c r="C9" s="1">
        <v>9.3000000000000007</v>
      </c>
      <c r="D9" s="1">
        <v>26</v>
      </c>
      <c r="E9" s="51">
        <f t="shared" si="0"/>
        <v>2.7956989247311825</v>
      </c>
    </row>
    <row r="10" spans="1:5" x14ac:dyDescent="0.35">
      <c r="A10" s="1" t="s">
        <v>100</v>
      </c>
      <c r="B10" s="50">
        <v>256</v>
      </c>
      <c r="C10" s="1">
        <v>9.6999999999999993</v>
      </c>
      <c r="D10" s="1">
        <v>27</v>
      </c>
      <c r="E10" s="51">
        <f t="shared" si="0"/>
        <v>2.7835051546391756</v>
      </c>
    </row>
    <row r="11" spans="1:5" x14ac:dyDescent="0.35">
      <c r="A11" s="1" t="s">
        <v>101</v>
      </c>
      <c r="B11" s="50">
        <v>267</v>
      </c>
      <c r="C11" s="1">
        <v>6.8</v>
      </c>
      <c r="D11" s="1">
        <v>14</v>
      </c>
      <c r="E11" s="51">
        <f t="shared" si="0"/>
        <v>2.0588235294117649</v>
      </c>
    </row>
    <row r="12" spans="1:5" x14ac:dyDescent="0.35">
      <c r="A12" s="1" t="s">
        <v>102</v>
      </c>
      <c r="B12" s="50">
        <v>267</v>
      </c>
      <c r="C12" s="1">
        <v>4.9000000000000004</v>
      </c>
      <c r="D12" s="1">
        <v>3</v>
      </c>
      <c r="E12" s="51">
        <f t="shared" si="0"/>
        <v>0.61224489795918358</v>
      </c>
    </row>
    <row r="13" spans="1:5" x14ac:dyDescent="0.35">
      <c r="A13" s="1" t="s">
        <v>103</v>
      </c>
      <c r="B13" s="50">
        <v>267</v>
      </c>
      <c r="C13" s="1">
        <v>5.7</v>
      </c>
      <c r="D13" s="1">
        <v>26</v>
      </c>
      <c r="E13" s="51">
        <f t="shared" si="0"/>
        <v>4.5614035087719298</v>
      </c>
    </row>
    <row r="14" spans="1:5" x14ac:dyDescent="0.35">
      <c r="A14" s="1" t="s">
        <v>104</v>
      </c>
      <c r="B14" s="50">
        <v>267</v>
      </c>
      <c r="C14" s="1">
        <v>5.9</v>
      </c>
      <c r="D14" s="1">
        <v>16</v>
      </c>
      <c r="E14" s="51">
        <f t="shared" si="0"/>
        <v>2.7118644067796609</v>
      </c>
    </row>
    <row r="15" spans="1:5" x14ac:dyDescent="0.35">
      <c r="A15" s="1" t="s">
        <v>2</v>
      </c>
      <c r="B15" s="50">
        <v>290</v>
      </c>
      <c r="C15" s="1">
        <v>8.1</v>
      </c>
      <c r="D15" s="1">
        <v>5</v>
      </c>
      <c r="E15" s="51">
        <f t="shared" si="0"/>
        <v>0.61728395061728403</v>
      </c>
    </row>
    <row r="16" spans="1:5" x14ac:dyDescent="0.35">
      <c r="A16" s="1" t="s">
        <v>3</v>
      </c>
      <c r="B16" s="50">
        <v>370</v>
      </c>
      <c r="C16" s="1">
        <v>10.4</v>
      </c>
      <c r="D16" s="1">
        <v>203</v>
      </c>
      <c r="E16" s="51">
        <f t="shared" si="0"/>
        <v>19.51923076923077</v>
      </c>
    </row>
    <row r="17" spans="1:5" x14ac:dyDescent="0.35">
      <c r="A17" s="56" t="s">
        <v>85</v>
      </c>
      <c r="B17" s="57"/>
      <c r="C17" s="1">
        <f>SUM(C2:C16)</f>
        <v>112.40000000000002</v>
      </c>
      <c r="D17" s="1">
        <f>SUM(D2:D16)</f>
        <v>364</v>
      </c>
      <c r="E17" s="51">
        <f t="shared" si="0"/>
        <v>3.2384341637010672</v>
      </c>
    </row>
  </sheetData>
  <mergeCells count="1"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13BD-3B6E-4EDC-9AF3-9B469E6B72D3}">
  <dimension ref="A1:A27"/>
  <sheetViews>
    <sheetView workbookViewId="0">
      <selection activeCell="F27" sqref="F27"/>
    </sheetView>
  </sheetViews>
  <sheetFormatPr defaultRowHeight="14.5" x14ac:dyDescent="0.35"/>
  <cols>
    <col min="1" max="1" width="41.54296875" customWidth="1"/>
  </cols>
  <sheetData>
    <row r="1" spans="1:1" ht="15.5" x14ac:dyDescent="0.35">
      <c r="A1" s="52" t="s">
        <v>147</v>
      </c>
    </row>
    <row r="2" spans="1:1" ht="15.5" x14ac:dyDescent="0.35">
      <c r="A2" s="52" t="s">
        <v>21</v>
      </c>
    </row>
    <row r="3" spans="1:1" ht="15.5" x14ac:dyDescent="0.35">
      <c r="A3" s="52" t="s">
        <v>22</v>
      </c>
    </row>
    <row r="4" spans="1:1" ht="15.5" x14ac:dyDescent="0.35">
      <c r="A4" s="52" t="s">
        <v>23</v>
      </c>
    </row>
    <row r="5" spans="1:1" ht="15.5" x14ac:dyDescent="0.35">
      <c r="A5" s="52" t="s">
        <v>24</v>
      </c>
    </row>
    <row r="6" spans="1:1" ht="15.5" x14ac:dyDescent="0.35">
      <c r="A6" s="52" t="s">
        <v>25</v>
      </c>
    </row>
    <row r="7" spans="1:1" ht="15.5" x14ac:dyDescent="0.35">
      <c r="A7" s="52" t="s">
        <v>26</v>
      </c>
    </row>
    <row r="8" spans="1:1" ht="15.5" x14ac:dyDescent="0.35">
      <c r="A8" s="52" t="s">
        <v>148</v>
      </c>
    </row>
    <row r="9" spans="1:1" ht="15.5" x14ac:dyDescent="0.35">
      <c r="A9" s="52" t="s">
        <v>149</v>
      </c>
    </row>
    <row r="10" spans="1:1" ht="15.5" x14ac:dyDescent="0.35">
      <c r="A10" s="52" t="s">
        <v>27</v>
      </c>
    </row>
    <row r="11" spans="1:1" ht="15.5" x14ac:dyDescent="0.35">
      <c r="A11" s="52" t="s">
        <v>28</v>
      </c>
    </row>
    <row r="12" spans="1:1" ht="15.5" x14ac:dyDescent="0.35">
      <c r="A12" s="52" t="s">
        <v>29</v>
      </c>
    </row>
    <row r="13" spans="1:1" ht="15.5" x14ac:dyDescent="0.35">
      <c r="A13" s="52" t="s">
        <v>30</v>
      </c>
    </row>
    <row r="14" spans="1:1" ht="15.5" x14ac:dyDescent="0.35">
      <c r="A14" s="52" t="s">
        <v>31</v>
      </c>
    </row>
    <row r="15" spans="1:1" ht="15.5" x14ac:dyDescent="0.35">
      <c r="A15" s="52" t="s">
        <v>150</v>
      </c>
    </row>
    <row r="16" spans="1:1" ht="15.5" x14ac:dyDescent="0.35">
      <c r="A16" s="52" t="s">
        <v>32</v>
      </c>
    </row>
    <row r="17" spans="1:1" ht="15.5" x14ac:dyDescent="0.35">
      <c r="A17" s="52" t="s">
        <v>33</v>
      </c>
    </row>
    <row r="18" spans="1:1" ht="15.5" x14ac:dyDescent="0.35">
      <c r="A18" s="52" t="s">
        <v>34</v>
      </c>
    </row>
    <row r="19" spans="1:1" ht="15.5" x14ac:dyDescent="0.35">
      <c r="A19" s="52" t="s">
        <v>35</v>
      </c>
    </row>
    <row r="20" spans="1:1" ht="15.5" x14ac:dyDescent="0.35">
      <c r="A20" s="52" t="s">
        <v>36</v>
      </c>
    </row>
    <row r="21" spans="1:1" ht="15.5" x14ac:dyDescent="0.35">
      <c r="A21" s="52" t="s">
        <v>37</v>
      </c>
    </row>
    <row r="22" spans="1:1" ht="15.5" x14ac:dyDescent="0.35">
      <c r="A22" s="52" t="s">
        <v>38</v>
      </c>
    </row>
    <row r="23" spans="1:1" ht="15.5" x14ac:dyDescent="0.35">
      <c r="A23" s="52" t="s">
        <v>39</v>
      </c>
    </row>
    <row r="24" spans="1:1" ht="15.5" x14ac:dyDescent="0.35">
      <c r="A24" s="52" t="s">
        <v>40</v>
      </c>
    </row>
    <row r="25" spans="1:1" ht="15.5" x14ac:dyDescent="0.35">
      <c r="A25" s="52" t="s">
        <v>151</v>
      </c>
    </row>
    <row r="26" spans="1:1" ht="15.5" x14ac:dyDescent="0.35">
      <c r="A26" s="52" t="s">
        <v>41</v>
      </c>
    </row>
    <row r="27" spans="1:1" ht="15.5" x14ac:dyDescent="0.35">
      <c r="A27" s="5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alapadatok</vt:lpstr>
      <vt:lpstr>mag koncentráció</vt:lpstr>
      <vt:lpstr>okocsoport_kod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Dr. Pető Ákos</cp:lastModifiedBy>
  <dcterms:created xsi:type="dcterms:W3CDTF">2021-03-21T14:30:30Z</dcterms:created>
  <dcterms:modified xsi:type="dcterms:W3CDTF">2025-08-15T16:31:47Z</dcterms:modified>
</cp:coreProperties>
</file>